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115" windowHeight="132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'Sheet1'!$A$2:$AN$2</definedName>
  </definedNames>
  <calcPr fullCalcOnLoad="1"/>
</workbook>
</file>

<file path=xl/sharedStrings.xml><?xml version="1.0" encoding="utf-8"?>
<sst xmlns="http://schemas.openxmlformats.org/spreadsheetml/2006/main" count="207" uniqueCount="129">
  <si>
    <t>ship name</t>
  </si>
  <si>
    <t xml:space="preserve">imperial </t>
  </si>
  <si>
    <t>alliance</t>
  </si>
  <si>
    <t>militia</t>
  </si>
  <si>
    <t>size</t>
  </si>
  <si>
    <t>desc</t>
  </si>
  <si>
    <t>tie fighter</t>
  </si>
  <si>
    <t>tie interceptor</t>
  </si>
  <si>
    <t>tie bomber</t>
  </si>
  <si>
    <t>tie defender</t>
  </si>
  <si>
    <t>tie raptor/droid</t>
  </si>
  <si>
    <t>tie scimitar</t>
  </si>
  <si>
    <t>I-7</t>
  </si>
  <si>
    <t>assaultgunboat</t>
  </si>
  <si>
    <t>tie advanced</t>
  </si>
  <si>
    <t>z95</t>
  </si>
  <si>
    <t>cloakshape</t>
  </si>
  <si>
    <t>r41</t>
  </si>
  <si>
    <t>privateers</t>
  </si>
  <si>
    <t>xceptor</t>
  </si>
  <si>
    <t>ytie</t>
  </si>
  <si>
    <t>xtie</t>
  </si>
  <si>
    <t>awing</t>
  </si>
  <si>
    <t>bwing</t>
  </si>
  <si>
    <t>ewing</t>
  </si>
  <si>
    <t>kwing</t>
  </si>
  <si>
    <t>xwing</t>
  </si>
  <si>
    <t>ywing</t>
  </si>
  <si>
    <t>twing</t>
  </si>
  <si>
    <t>hlaf</t>
  </si>
  <si>
    <t>yt-bomber</t>
  </si>
  <si>
    <t>skipray blastboat</t>
  </si>
  <si>
    <t>corellian gunship</t>
  </si>
  <si>
    <t>corellian heavy gunship</t>
  </si>
  <si>
    <t>corellian corvette</t>
  </si>
  <si>
    <t>corellian heavy corvette</t>
  </si>
  <si>
    <t>corellian light frigate</t>
  </si>
  <si>
    <t>corellian frigate</t>
  </si>
  <si>
    <t>coreallin missile frigate</t>
  </si>
  <si>
    <t>corellian heavy frigate</t>
  </si>
  <si>
    <t>MC40</t>
  </si>
  <si>
    <t>MC30c</t>
  </si>
  <si>
    <t>MC80</t>
  </si>
  <si>
    <t>MC90</t>
  </si>
  <si>
    <t>MC80 liberty</t>
  </si>
  <si>
    <t>MC80 independence</t>
  </si>
  <si>
    <t>MC80c remonda</t>
  </si>
  <si>
    <t>assault frigate</t>
  </si>
  <si>
    <t>assault frigate II</t>
  </si>
  <si>
    <t>dreadnaught</t>
  </si>
  <si>
    <t>bulk cruiser</t>
  </si>
  <si>
    <t>enforcer</t>
  </si>
  <si>
    <t>interdictor</t>
  </si>
  <si>
    <t>strike</t>
  </si>
  <si>
    <t>carrack</t>
  </si>
  <si>
    <t xml:space="preserve">lancer </t>
  </si>
  <si>
    <t>tartan</t>
  </si>
  <si>
    <t>broadside</t>
  </si>
  <si>
    <t>victory I</t>
  </si>
  <si>
    <t>victory II</t>
  </si>
  <si>
    <t>ISD I</t>
  </si>
  <si>
    <t>ISD II</t>
  </si>
  <si>
    <t>SSD</t>
  </si>
  <si>
    <t>torpedo sphere</t>
  </si>
  <si>
    <t>acclamator I</t>
  </si>
  <si>
    <t>acclamator II</t>
  </si>
  <si>
    <t>evakmar transport</t>
  </si>
  <si>
    <t>gallofree</t>
  </si>
  <si>
    <t>bulk frieghter</t>
  </si>
  <si>
    <t>container transport</t>
  </si>
  <si>
    <t>traders</t>
  </si>
  <si>
    <t>escort carrier</t>
  </si>
  <si>
    <t>nebulon b</t>
  </si>
  <si>
    <t>nebulon b2</t>
  </si>
  <si>
    <t>dominator</t>
  </si>
  <si>
    <t>harrow</t>
  </si>
  <si>
    <t>a9</t>
  </si>
  <si>
    <t>dauntless</t>
  </si>
  <si>
    <t>nebula</t>
  </si>
  <si>
    <t>defender</t>
  </si>
  <si>
    <t>endurance</t>
  </si>
  <si>
    <t>liberator</t>
  </si>
  <si>
    <t>cc7700</t>
  </si>
  <si>
    <t>cc9600</t>
  </si>
  <si>
    <t xml:space="preserve">majestic </t>
  </si>
  <si>
    <t>republic</t>
  </si>
  <si>
    <t>marauder</t>
  </si>
  <si>
    <t>haaj</t>
  </si>
  <si>
    <t>procurator</t>
  </si>
  <si>
    <t>invincible</t>
  </si>
  <si>
    <t>fighter</t>
  </si>
  <si>
    <t>frigate</t>
  </si>
  <si>
    <t>capital</t>
  </si>
  <si>
    <t>cruiser</t>
  </si>
  <si>
    <t>trade</t>
  </si>
  <si>
    <t>XTL</t>
  </si>
  <si>
    <t>LTL</t>
  </si>
  <si>
    <t>MTL</t>
  </si>
  <si>
    <t>HTL</t>
  </si>
  <si>
    <t>LSR</t>
  </si>
  <si>
    <t>PD</t>
  </si>
  <si>
    <t>CONC</t>
  </si>
  <si>
    <t>BOMB</t>
  </si>
  <si>
    <t>ROCK</t>
  </si>
  <si>
    <t>TORP</t>
  </si>
  <si>
    <t>BLAS</t>
  </si>
  <si>
    <t>ION</t>
  </si>
  <si>
    <t>TRK</t>
  </si>
  <si>
    <t>SHLD</t>
  </si>
  <si>
    <t>ALPH</t>
  </si>
  <si>
    <t>BURN</t>
  </si>
  <si>
    <t>MICRO</t>
  </si>
  <si>
    <t>ECM</t>
  </si>
  <si>
    <t>GRAV</t>
  </si>
  <si>
    <t>SALV</t>
  </si>
  <si>
    <t>BLOCK</t>
  </si>
  <si>
    <t>PTORP</t>
  </si>
  <si>
    <t>HCONC</t>
  </si>
  <si>
    <t>MCONC</t>
  </si>
  <si>
    <t>refinery vessel?</t>
  </si>
  <si>
    <t>tradeport vessel?</t>
  </si>
  <si>
    <t>cost</t>
  </si>
  <si>
    <t>hull</t>
  </si>
  <si>
    <t>shield regen</t>
  </si>
  <si>
    <t>shields</t>
  </si>
  <si>
    <t>offense</t>
  </si>
  <si>
    <t>ratio</t>
  </si>
  <si>
    <t>ttk</t>
  </si>
  <si>
    <t>COST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</si>
</sst>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1" sqref="S1"/>
    </sheetView>
  </sheetViews>
  <sheetFormatPr defaultColWidth="9.140625" defaultRowHeight="12.75"/>
  <cols>
    <col min="1" max="1" width="20.421875" style="0" bestFit="1" customWidth="1"/>
    <col min="2" max="2" width="6.7109375" style="0" bestFit="1" customWidth="1"/>
    <col min="3" max="3" width="15.140625" style="0" bestFit="1" customWidth="1"/>
    <col min="4" max="4" width="7.00390625" style="0" bestFit="1" customWidth="1"/>
    <col min="5" max="5" width="8.00390625" style="0" bestFit="1" customWidth="1"/>
    <col min="6" max="6" width="9.00390625" style="0" bestFit="1" customWidth="1"/>
    <col min="7" max="7" width="8.00390625" style="1" bestFit="1" customWidth="1"/>
    <col min="8" max="8" width="13.28125" style="1" bestFit="1" customWidth="1"/>
    <col min="9" max="10" width="9.28125" style="1" bestFit="1" customWidth="1"/>
    <col min="11" max="11" width="9.140625" style="2" customWidth="1"/>
    <col min="12" max="12" width="10.28125" style="0" bestFit="1" customWidth="1"/>
    <col min="13" max="13" width="9.57421875" style="0" bestFit="1" customWidth="1"/>
    <col min="14" max="14" width="8.140625" style="0" bestFit="1" customWidth="1"/>
    <col min="15" max="15" width="11.140625" style="0" bestFit="1" customWidth="1"/>
    <col min="16" max="16" width="9.00390625" style="0" bestFit="1" customWidth="1"/>
    <col min="17" max="17" width="8.140625" style="0" bestFit="1" customWidth="1"/>
    <col min="18" max="18" width="8.28125" style="0" bestFit="1" customWidth="1"/>
    <col min="19" max="19" width="8.57421875" style="0" bestFit="1" customWidth="1"/>
    <col min="20" max="20" width="8.8515625" style="0" bestFit="1" customWidth="1"/>
    <col min="21" max="21" width="8.57421875" style="0" bestFit="1" customWidth="1"/>
    <col min="22" max="22" width="5.8515625" style="0" bestFit="1" customWidth="1"/>
    <col min="23" max="23" width="6.8515625" style="0" bestFit="1" customWidth="1"/>
    <col min="24" max="24" width="6.28125" style="0" bestFit="1" customWidth="1"/>
    <col min="25" max="25" width="6.8515625" style="0" bestFit="1" customWidth="1"/>
    <col min="26" max="26" width="6.57421875" style="0" bestFit="1" customWidth="1"/>
    <col min="27" max="27" width="6.28125" style="0" bestFit="1" customWidth="1"/>
    <col min="28" max="28" width="9.57421875" style="0" bestFit="1" customWidth="1"/>
    <col min="29" max="29" width="10.140625" style="0" bestFit="1" customWidth="1"/>
    <col min="30" max="30" width="9.8515625" style="0" bestFit="1" customWidth="1"/>
    <col min="31" max="31" width="6.421875" style="0" bestFit="1" customWidth="1"/>
    <col min="32" max="32" width="6.8515625" style="0" bestFit="1" customWidth="1"/>
    <col min="33" max="34" width="8.140625" style="0" bestFit="1" customWidth="1"/>
    <col min="35" max="35" width="8.421875" style="0" bestFit="1" customWidth="1"/>
    <col min="36" max="36" width="9.28125" style="0" bestFit="1" customWidth="1"/>
    <col min="37" max="37" width="7.421875" style="0" bestFit="1" customWidth="1"/>
    <col min="38" max="38" width="8.57421875" style="0" bestFit="1" customWidth="1"/>
    <col min="39" max="39" width="8.140625" style="0" bestFit="1" customWidth="1"/>
    <col min="40" max="40" width="9.57421875" style="0" bestFit="1" customWidth="1"/>
  </cols>
  <sheetData>
    <row r="1" spans="4:40" ht="12.75">
      <c r="D1">
        <f>SUBTOTAL(9,D3:D84)</f>
        <v>18135.809999999998</v>
      </c>
      <c r="E1">
        <f aca="true" t="shared" si="0" ref="E1:J1">SUBTOTAL(9,E3:E84)</f>
        <v>906790.5001</v>
      </c>
      <c r="F1" t="e">
        <f t="shared" si="0"/>
        <v>#DIV/0!</v>
      </c>
      <c r="G1" s="1" t="e">
        <f t="shared" si="0"/>
        <v>#DIV/0!</v>
      </c>
      <c r="H1" s="1" t="e">
        <f t="shared" si="0"/>
        <v>#DIV/0!</v>
      </c>
      <c r="I1" s="1" t="e">
        <f t="shared" si="0"/>
        <v>#DIV/0!</v>
      </c>
      <c r="J1" s="1" t="e">
        <f t="shared" si="0"/>
        <v>#DIV/0!</v>
      </c>
      <c r="K1" s="2">
        <v>180</v>
      </c>
      <c r="L1">
        <f>SUBTOTAL(9,L3:L132)</f>
        <v>35</v>
      </c>
      <c r="M1">
        <f aca="true" t="shared" si="1" ref="M1:AN1">SUBTOTAL(9,M3:M132)</f>
        <v>33</v>
      </c>
      <c r="N1">
        <f t="shared" si="1"/>
        <v>35</v>
      </c>
      <c r="O1">
        <f t="shared" si="1"/>
        <v>7</v>
      </c>
      <c r="P1">
        <f t="shared" si="1"/>
        <v>0</v>
      </c>
      <c r="Q1">
        <f t="shared" si="1"/>
        <v>21</v>
      </c>
      <c r="R1">
        <f t="shared" si="1"/>
        <v>10</v>
      </c>
      <c r="S1">
        <f t="shared" si="1"/>
        <v>2</v>
      </c>
      <c r="T1">
        <f t="shared" si="1"/>
        <v>1</v>
      </c>
      <c r="U1">
        <f t="shared" si="1"/>
        <v>9</v>
      </c>
      <c r="V1">
        <f t="shared" si="1"/>
        <v>11</v>
      </c>
      <c r="W1">
        <f t="shared" si="1"/>
        <v>7</v>
      </c>
      <c r="X1">
        <f t="shared" si="1"/>
        <v>9</v>
      </c>
      <c r="Y1">
        <f t="shared" si="1"/>
        <v>21</v>
      </c>
      <c r="Z1">
        <f t="shared" si="1"/>
        <v>28</v>
      </c>
      <c r="AA1">
        <f t="shared" si="1"/>
        <v>10</v>
      </c>
      <c r="AB1">
        <f t="shared" si="1"/>
        <v>7</v>
      </c>
      <c r="AC1">
        <f t="shared" si="1"/>
        <v>8</v>
      </c>
      <c r="AD1">
        <f t="shared" si="1"/>
        <v>7</v>
      </c>
      <c r="AE1">
        <f t="shared" si="1"/>
        <v>22</v>
      </c>
      <c r="AF1">
        <f t="shared" si="1"/>
        <v>33</v>
      </c>
      <c r="AG1">
        <f t="shared" si="1"/>
        <v>9</v>
      </c>
      <c r="AH1">
        <f t="shared" si="1"/>
        <v>7</v>
      </c>
      <c r="AI1">
        <f t="shared" si="1"/>
        <v>8</v>
      </c>
      <c r="AJ1">
        <f t="shared" si="1"/>
        <v>0</v>
      </c>
      <c r="AK1">
        <f t="shared" si="1"/>
        <v>7</v>
      </c>
      <c r="AL1">
        <f t="shared" si="1"/>
        <v>0</v>
      </c>
      <c r="AM1">
        <f t="shared" si="1"/>
        <v>0</v>
      </c>
      <c r="AN1">
        <f t="shared" si="1"/>
        <v>0</v>
      </c>
    </row>
    <row r="2" spans="1:40" ht="12.75">
      <c r="A2" t="s">
        <v>0</v>
      </c>
      <c r="B2" t="s">
        <v>4</v>
      </c>
      <c r="C2" t="s">
        <v>5</v>
      </c>
      <c r="D2" t="s">
        <v>126</v>
      </c>
      <c r="E2" t="s">
        <v>121</v>
      </c>
      <c r="F2" t="s">
        <v>128</v>
      </c>
      <c r="G2" s="1" t="s">
        <v>122</v>
      </c>
      <c r="H2" s="1" t="s">
        <v>123</v>
      </c>
      <c r="I2" s="1" t="s">
        <v>124</v>
      </c>
      <c r="J2" s="1" t="s">
        <v>125</v>
      </c>
      <c r="K2" s="2" t="s">
        <v>127</v>
      </c>
      <c r="L2" t="s">
        <v>1</v>
      </c>
      <c r="M2" t="s">
        <v>2</v>
      </c>
      <c r="N2" t="s">
        <v>3</v>
      </c>
      <c r="O2" t="s">
        <v>18</v>
      </c>
      <c r="P2" t="s">
        <v>70</v>
      </c>
      <c r="Q2" t="s">
        <v>105</v>
      </c>
      <c r="R2" t="s">
        <v>104</v>
      </c>
      <c r="S2" t="s">
        <v>103</v>
      </c>
      <c r="T2" t="s">
        <v>102</v>
      </c>
      <c r="U2" t="s">
        <v>101</v>
      </c>
      <c r="V2" t="s">
        <v>100</v>
      </c>
      <c r="W2" t="s">
        <v>99</v>
      </c>
      <c r="X2" t="s">
        <v>96</v>
      </c>
      <c r="Y2" t="s">
        <v>97</v>
      </c>
      <c r="Z2" t="s">
        <v>98</v>
      </c>
      <c r="AA2" t="s">
        <v>95</v>
      </c>
      <c r="AB2" t="s">
        <v>116</v>
      </c>
      <c r="AC2" t="s">
        <v>118</v>
      </c>
      <c r="AD2" t="s">
        <v>117</v>
      </c>
      <c r="AE2" t="s">
        <v>106</v>
      </c>
      <c r="AF2" t="s">
        <v>107</v>
      </c>
      <c r="AG2" t="s">
        <v>108</v>
      </c>
      <c r="AH2" t="s">
        <v>109</v>
      </c>
      <c r="AI2" t="s">
        <v>110</v>
      </c>
      <c r="AJ2" t="s">
        <v>111</v>
      </c>
      <c r="AK2" t="s">
        <v>112</v>
      </c>
      <c r="AL2" t="s">
        <v>113</v>
      </c>
      <c r="AM2" t="s">
        <v>114</v>
      </c>
      <c r="AN2" t="s">
        <v>115</v>
      </c>
    </row>
    <row r="3" spans="1:11" ht="12.75">
      <c r="A3" t="s">
        <v>67</v>
      </c>
      <c r="B3" t="s">
        <v>94</v>
      </c>
      <c r="C3" t="s">
        <v>120</v>
      </c>
      <c r="D3">
        <v>0.01</v>
      </c>
      <c r="E3">
        <f aca="true" t="shared" si="2" ref="E3:E63">D3*50</f>
        <v>0.5</v>
      </c>
      <c r="F3">
        <f>G3+I3+H3*60</f>
        <v>16.5</v>
      </c>
      <c r="G3" s="1">
        <f aca="true" t="shared" si="3" ref="G3:J35">G$64/($D$64/$D3)</f>
        <v>0.75</v>
      </c>
      <c r="H3" s="1">
        <f t="shared" si="3"/>
        <v>0.0125</v>
      </c>
      <c r="I3" s="1">
        <f t="shared" si="3"/>
        <v>15</v>
      </c>
      <c r="J3" s="1">
        <f t="shared" si="3"/>
        <v>0.1</v>
      </c>
      <c r="K3" s="2">
        <f>F3/F$64</f>
        <v>7.333333333333333E-05</v>
      </c>
    </row>
    <row r="4" spans="1:11" ht="12.75">
      <c r="A4" t="s">
        <v>68</v>
      </c>
      <c r="B4" t="s">
        <v>94</v>
      </c>
      <c r="C4" t="s">
        <v>120</v>
      </c>
      <c r="D4">
        <v>0.01</v>
      </c>
      <c r="E4">
        <f t="shared" si="2"/>
        <v>0.5</v>
      </c>
      <c r="F4">
        <f>G4+I4+H4*60</f>
        <v>16.5</v>
      </c>
      <c r="G4" s="1">
        <f t="shared" si="3"/>
        <v>0.75</v>
      </c>
      <c r="H4" s="1">
        <f t="shared" si="3"/>
        <v>0.0125</v>
      </c>
      <c r="I4" s="1">
        <f t="shared" si="3"/>
        <v>15</v>
      </c>
      <c r="J4" s="1">
        <f t="shared" si="3"/>
        <v>0.1</v>
      </c>
      <c r="K4" s="2">
        <f aca="true" t="shared" si="4" ref="K3:K62">F4/F$64</f>
        <v>7.333333333333333E-05</v>
      </c>
    </row>
    <row r="5" spans="1:11" ht="12.75">
      <c r="A5" t="s">
        <v>69</v>
      </c>
      <c r="B5" t="s">
        <v>94</v>
      </c>
      <c r="C5" t="s">
        <v>119</v>
      </c>
      <c r="D5">
        <v>0.01</v>
      </c>
      <c r="E5">
        <f t="shared" si="2"/>
        <v>0.5</v>
      </c>
      <c r="F5">
        <f>G5+I5+H5*60</f>
        <v>16.5</v>
      </c>
      <c r="G5" s="1">
        <f t="shared" si="3"/>
        <v>0.75</v>
      </c>
      <c r="H5" s="1">
        <f t="shared" si="3"/>
        <v>0.0125</v>
      </c>
      <c r="I5" s="1">
        <f t="shared" si="3"/>
        <v>15</v>
      </c>
      <c r="J5" s="1">
        <f t="shared" si="3"/>
        <v>0.1</v>
      </c>
      <c r="K5" s="2">
        <f t="shared" si="4"/>
        <v>7.333333333333333E-05</v>
      </c>
    </row>
    <row r="6" spans="1:24" ht="12.75">
      <c r="A6" t="s">
        <v>36</v>
      </c>
      <c r="B6" t="s">
        <v>91</v>
      </c>
      <c r="D6">
        <v>5</v>
      </c>
      <c r="E6">
        <f t="shared" si="2"/>
        <v>250</v>
      </c>
      <c r="F6">
        <f>G6+I6+H6*60</f>
        <v>8250</v>
      </c>
      <c r="G6" s="1">
        <f t="shared" si="3"/>
        <v>375</v>
      </c>
      <c r="H6" s="1">
        <f t="shared" si="3"/>
        <v>6.25</v>
      </c>
      <c r="I6" s="1">
        <f t="shared" si="3"/>
        <v>7500</v>
      </c>
      <c r="J6" s="1">
        <f t="shared" si="3"/>
        <v>50</v>
      </c>
      <c r="K6" s="2">
        <f t="shared" si="4"/>
        <v>0.03666666666666667</v>
      </c>
      <c r="M6">
        <v>1</v>
      </c>
      <c r="N6">
        <v>1</v>
      </c>
      <c r="X6">
        <v>1</v>
      </c>
    </row>
    <row r="7" spans="1:26" ht="12.75">
      <c r="A7" t="s">
        <v>72</v>
      </c>
      <c r="B7" t="s">
        <v>91</v>
      </c>
      <c r="D7">
        <v>4</v>
      </c>
      <c r="E7">
        <f t="shared" si="2"/>
        <v>200</v>
      </c>
      <c r="F7">
        <f>G7+I7+H7*60</f>
        <v>6600</v>
      </c>
      <c r="G7" s="1">
        <f t="shared" si="3"/>
        <v>300</v>
      </c>
      <c r="H7" s="1">
        <f t="shared" si="3"/>
        <v>5</v>
      </c>
      <c r="I7" s="1">
        <f t="shared" si="3"/>
        <v>6000</v>
      </c>
      <c r="J7" s="1">
        <f t="shared" si="3"/>
        <v>40</v>
      </c>
      <c r="K7" s="2">
        <f t="shared" si="4"/>
        <v>0.029333333333333333</v>
      </c>
      <c r="L7">
        <v>1</v>
      </c>
      <c r="M7">
        <v>1</v>
      </c>
      <c r="N7">
        <v>1</v>
      </c>
      <c r="O7">
        <v>1</v>
      </c>
      <c r="V7">
        <v>1</v>
      </c>
      <c r="W7">
        <v>1</v>
      </c>
      <c r="Z7">
        <v>1</v>
      </c>
    </row>
    <row r="8" spans="1:24" ht="12.75">
      <c r="A8" t="s">
        <v>32</v>
      </c>
      <c r="B8" t="s">
        <v>91</v>
      </c>
      <c r="D8">
        <v>1</v>
      </c>
      <c r="E8">
        <f t="shared" si="2"/>
        <v>50</v>
      </c>
      <c r="F8">
        <f aca="true" t="shared" si="5" ref="F8:F63">G8+I8+H8*60+J8*60</f>
        <v>2250</v>
      </c>
      <c r="G8" s="1">
        <f t="shared" si="3"/>
        <v>75</v>
      </c>
      <c r="H8" s="1">
        <f t="shared" si="3"/>
        <v>1.25</v>
      </c>
      <c r="I8" s="1">
        <f t="shared" si="3"/>
        <v>1500</v>
      </c>
      <c r="J8" s="1">
        <f t="shared" si="3"/>
        <v>10</v>
      </c>
      <c r="K8" s="2">
        <f t="shared" si="4"/>
        <v>0.01</v>
      </c>
      <c r="L8">
        <v>1</v>
      </c>
      <c r="M8">
        <v>1</v>
      </c>
      <c r="N8">
        <v>1</v>
      </c>
      <c r="V8">
        <v>1</v>
      </c>
      <c r="X8">
        <v>1</v>
      </c>
    </row>
    <row r="9" spans="1:24" ht="12.75">
      <c r="A9" t="s">
        <v>82</v>
      </c>
      <c r="B9" t="s">
        <v>91</v>
      </c>
      <c r="D9">
        <v>3</v>
      </c>
      <c r="E9">
        <f t="shared" si="2"/>
        <v>150</v>
      </c>
      <c r="F9">
        <f t="shared" si="5"/>
        <v>6750</v>
      </c>
      <c r="G9" s="1">
        <f t="shared" si="3"/>
        <v>224.99999999999997</v>
      </c>
      <c r="H9" s="1">
        <f t="shared" si="3"/>
        <v>3.7499999999999996</v>
      </c>
      <c r="I9" s="1">
        <f t="shared" si="3"/>
        <v>4500</v>
      </c>
      <c r="J9" s="1">
        <f t="shared" si="3"/>
        <v>29.999999999999996</v>
      </c>
      <c r="K9" s="2">
        <f t="shared" si="4"/>
        <v>0.03</v>
      </c>
      <c r="M9">
        <v>1</v>
      </c>
      <c r="N9">
        <v>1</v>
      </c>
      <c r="X9">
        <v>1</v>
      </c>
    </row>
    <row r="10" spans="1:29" ht="12.75">
      <c r="A10" t="s">
        <v>83</v>
      </c>
      <c r="B10" t="s">
        <v>91</v>
      </c>
      <c r="D10">
        <v>8</v>
      </c>
      <c r="E10">
        <f t="shared" si="2"/>
        <v>400</v>
      </c>
      <c r="F10">
        <f t="shared" si="5"/>
        <v>18000</v>
      </c>
      <c r="G10" s="1">
        <f t="shared" si="3"/>
        <v>600</v>
      </c>
      <c r="H10" s="1">
        <f t="shared" si="3"/>
        <v>10</v>
      </c>
      <c r="I10" s="1">
        <f t="shared" si="3"/>
        <v>12000</v>
      </c>
      <c r="J10" s="1">
        <f t="shared" si="3"/>
        <v>80</v>
      </c>
      <c r="K10" s="2">
        <f t="shared" si="4"/>
        <v>0.08</v>
      </c>
      <c r="M10">
        <v>1</v>
      </c>
      <c r="N10">
        <v>1</v>
      </c>
      <c r="Y10">
        <v>1</v>
      </c>
      <c r="AC10">
        <v>1</v>
      </c>
    </row>
    <row r="11" spans="1:35" ht="12.75">
      <c r="A11" t="s">
        <v>54</v>
      </c>
      <c r="B11" t="s">
        <v>91</v>
      </c>
      <c r="D11">
        <v>8</v>
      </c>
      <c r="E11">
        <f t="shared" si="2"/>
        <v>400</v>
      </c>
      <c r="F11">
        <f t="shared" si="5"/>
        <v>18000</v>
      </c>
      <c r="G11" s="1">
        <f t="shared" si="3"/>
        <v>600</v>
      </c>
      <c r="H11" s="1">
        <f t="shared" si="3"/>
        <v>10</v>
      </c>
      <c r="I11" s="1">
        <f t="shared" si="3"/>
        <v>12000</v>
      </c>
      <c r="J11" s="1">
        <f t="shared" si="3"/>
        <v>80</v>
      </c>
      <c r="K11" s="2">
        <f t="shared" si="4"/>
        <v>0.08</v>
      </c>
      <c r="L11">
        <v>1</v>
      </c>
      <c r="N11">
        <v>1</v>
      </c>
      <c r="W11">
        <v>1</v>
      </c>
      <c r="Z11">
        <v>1</v>
      </c>
      <c r="AF11">
        <v>1</v>
      </c>
      <c r="AI11">
        <v>1</v>
      </c>
    </row>
    <row r="12" spans="1:35" ht="12.75">
      <c r="A12" t="s">
        <v>34</v>
      </c>
      <c r="B12" t="s">
        <v>91</v>
      </c>
      <c r="D12">
        <v>1</v>
      </c>
      <c r="E12">
        <f t="shared" si="2"/>
        <v>50</v>
      </c>
      <c r="F12">
        <f t="shared" si="5"/>
        <v>2250</v>
      </c>
      <c r="G12" s="1">
        <f t="shared" si="3"/>
        <v>75</v>
      </c>
      <c r="H12" s="1">
        <f t="shared" si="3"/>
        <v>1.25</v>
      </c>
      <c r="I12" s="1">
        <f t="shared" si="3"/>
        <v>1500</v>
      </c>
      <c r="J12" s="1">
        <f t="shared" si="3"/>
        <v>10</v>
      </c>
      <c r="K12" s="2">
        <f t="shared" si="4"/>
        <v>0.01</v>
      </c>
      <c r="M12">
        <v>1</v>
      </c>
      <c r="N12">
        <v>1</v>
      </c>
      <c r="X12">
        <v>1</v>
      </c>
      <c r="AI12">
        <v>1</v>
      </c>
    </row>
    <row r="13" spans="1:24" ht="12.75">
      <c r="A13" t="s">
        <v>35</v>
      </c>
      <c r="B13" t="s">
        <v>91</v>
      </c>
      <c r="D13">
        <v>2</v>
      </c>
      <c r="E13">
        <f t="shared" si="2"/>
        <v>100</v>
      </c>
      <c r="F13">
        <f t="shared" si="5"/>
        <v>4500</v>
      </c>
      <c r="G13" s="1">
        <f t="shared" si="3"/>
        <v>150</v>
      </c>
      <c r="H13" s="1">
        <f t="shared" si="3"/>
        <v>2.5</v>
      </c>
      <c r="I13" s="1">
        <f t="shared" si="3"/>
        <v>3000</v>
      </c>
      <c r="J13" s="1">
        <f t="shared" si="3"/>
        <v>20</v>
      </c>
      <c r="K13" s="2">
        <f t="shared" si="4"/>
        <v>0.02</v>
      </c>
      <c r="L13">
        <v>1</v>
      </c>
      <c r="N13">
        <v>1</v>
      </c>
      <c r="O13">
        <v>1</v>
      </c>
      <c r="V13">
        <v>1</v>
      </c>
      <c r="X13">
        <v>1</v>
      </c>
    </row>
    <row r="14" spans="1:24" ht="12.75">
      <c r="A14" t="s">
        <v>86</v>
      </c>
      <c r="B14" t="s">
        <v>91</v>
      </c>
      <c r="D14">
        <v>3</v>
      </c>
      <c r="E14">
        <f t="shared" si="2"/>
        <v>150</v>
      </c>
      <c r="F14">
        <f t="shared" si="5"/>
        <v>6750</v>
      </c>
      <c r="G14" s="1">
        <f t="shared" si="3"/>
        <v>224.99999999999997</v>
      </c>
      <c r="H14" s="1">
        <f t="shared" si="3"/>
        <v>3.7499999999999996</v>
      </c>
      <c r="I14" s="1">
        <f t="shared" si="3"/>
        <v>4500</v>
      </c>
      <c r="J14" s="1">
        <f t="shared" si="3"/>
        <v>29.999999999999996</v>
      </c>
      <c r="K14" s="2">
        <f t="shared" si="4"/>
        <v>0.03</v>
      </c>
      <c r="M14">
        <v>1</v>
      </c>
      <c r="N14">
        <v>1</v>
      </c>
      <c r="X14">
        <v>1</v>
      </c>
    </row>
    <row r="15" spans="1:29" ht="12.75">
      <c r="A15" t="s">
        <v>33</v>
      </c>
      <c r="B15" t="s">
        <v>91</v>
      </c>
      <c r="D15">
        <v>4</v>
      </c>
      <c r="E15">
        <f t="shared" si="2"/>
        <v>200</v>
      </c>
      <c r="F15">
        <f t="shared" si="5"/>
        <v>9000</v>
      </c>
      <c r="G15" s="1">
        <f t="shared" si="3"/>
        <v>300</v>
      </c>
      <c r="H15" s="1">
        <f t="shared" si="3"/>
        <v>5</v>
      </c>
      <c r="I15" s="1">
        <f t="shared" si="3"/>
        <v>6000</v>
      </c>
      <c r="J15" s="1">
        <f t="shared" si="3"/>
        <v>40</v>
      </c>
      <c r="K15" s="2">
        <f t="shared" si="4"/>
        <v>0.04</v>
      </c>
      <c r="N15">
        <v>1</v>
      </c>
      <c r="V15">
        <v>1</v>
      </c>
      <c r="X15">
        <v>1</v>
      </c>
      <c r="Y15">
        <v>1</v>
      </c>
      <c r="AC15">
        <v>1</v>
      </c>
    </row>
    <row r="16" spans="1:32" ht="12.75">
      <c r="A16" t="s">
        <v>81</v>
      </c>
      <c r="B16" t="s">
        <v>91</v>
      </c>
      <c r="D16">
        <v>5</v>
      </c>
      <c r="E16">
        <f t="shared" si="2"/>
        <v>250</v>
      </c>
      <c r="F16">
        <f t="shared" si="5"/>
        <v>11250</v>
      </c>
      <c r="G16" s="1">
        <f t="shared" si="3"/>
        <v>375</v>
      </c>
      <c r="H16" s="1">
        <f t="shared" si="3"/>
        <v>6.25</v>
      </c>
      <c r="I16" s="1">
        <f t="shared" si="3"/>
        <v>7500</v>
      </c>
      <c r="J16" s="1">
        <f t="shared" si="3"/>
        <v>50</v>
      </c>
      <c r="K16" s="2">
        <f t="shared" si="4"/>
        <v>0.05</v>
      </c>
      <c r="M16">
        <v>1</v>
      </c>
      <c r="Y16">
        <v>1</v>
      </c>
      <c r="AF16">
        <v>1</v>
      </c>
    </row>
    <row r="17" spans="1:32" ht="12.75">
      <c r="A17" t="s">
        <v>87</v>
      </c>
      <c r="B17" t="s">
        <v>91</v>
      </c>
      <c r="D17">
        <v>0</v>
      </c>
      <c r="E17">
        <v>0.0001</v>
      </c>
      <c r="F17" t="e">
        <f t="shared" si="5"/>
        <v>#DIV/0!</v>
      </c>
      <c r="G17" s="1" t="e">
        <f t="shared" si="3"/>
        <v>#DIV/0!</v>
      </c>
      <c r="H17" s="1" t="e">
        <f t="shared" si="3"/>
        <v>#DIV/0!</v>
      </c>
      <c r="I17" s="1" t="e">
        <f t="shared" si="3"/>
        <v>#DIV/0!</v>
      </c>
      <c r="J17" s="1" t="e">
        <f t="shared" si="3"/>
        <v>#DIV/0!</v>
      </c>
      <c r="K17" s="2" t="e">
        <f t="shared" si="4"/>
        <v>#DIV/0!</v>
      </c>
      <c r="M17">
        <v>1</v>
      </c>
      <c r="AF17">
        <v>1</v>
      </c>
    </row>
    <row r="18" spans="1:22" ht="12.75">
      <c r="A18" t="s">
        <v>55</v>
      </c>
      <c r="B18" t="s">
        <v>91</v>
      </c>
      <c r="D18">
        <v>1</v>
      </c>
      <c r="E18">
        <f t="shared" si="2"/>
        <v>50</v>
      </c>
      <c r="F18">
        <f t="shared" si="5"/>
        <v>2250</v>
      </c>
      <c r="G18" s="1">
        <f t="shared" si="3"/>
        <v>75</v>
      </c>
      <c r="H18" s="1">
        <f t="shared" si="3"/>
        <v>1.25</v>
      </c>
      <c r="I18" s="1">
        <f t="shared" si="3"/>
        <v>1500</v>
      </c>
      <c r="J18" s="1">
        <f t="shared" si="3"/>
        <v>10</v>
      </c>
      <c r="K18" s="2">
        <f t="shared" si="4"/>
        <v>0.01</v>
      </c>
      <c r="L18">
        <v>1</v>
      </c>
      <c r="V18">
        <v>1</v>
      </c>
    </row>
    <row r="19" spans="1:32" ht="12.75">
      <c r="A19" t="s">
        <v>56</v>
      </c>
      <c r="B19" t="s">
        <v>91</v>
      </c>
      <c r="D19">
        <v>4</v>
      </c>
      <c r="E19">
        <f t="shared" si="2"/>
        <v>200</v>
      </c>
      <c r="F19">
        <f t="shared" si="5"/>
        <v>9000</v>
      </c>
      <c r="G19" s="1">
        <f t="shared" si="3"/>
        <v>300</v>
      </c>
      <c r="H19" s="1">
        <f t="shared" si="3"/>
        <v>5</v>
      </c>
      <c r="I19" s="1">
        <f t="shared" si="3"/>
        <v>6000</v>
      </c>
      <c r="J19" s="1">
        <f t="shared" si="3"/>
        <v>40</v>
      </c>
      <c r="K19" s="2">
        <f t="shared" si="4"/>
        <v>0.04</v>
      </c>
      <c r="L19">
        <v>1</v>
      </c>
      <c r="V19">
        <v>1</v>
      </c>
      <c r="Y19">
        <v>1</v>
      </c>
      <c r="AF19">
        <v>1</v>
      </c>
    </row>
    <row r="20" spans="1:29" ht="12.75">
      <c r="A20" t="s">
        <v>57</v>
      </c>
      <c r="B20" t="s">
        <v>91</v>
      </c>
      <c r="D20">
        <v>4</v>
      </c>
      <c r="E20">
        <f t="shared" si="2"/>
        <v>200</v>
      </c>
      <c r="F20">
        <f t="shared" si="5"/>
        <v>9000</v>
      </c>
      <c r="G20" s="1">
        <f t="shared" si="3"/>
        <v>300</v>
      </c>
      <c r="H20" s="1">
        <f t="shared" si="3"/>
        <v>5</v>
      </c>
      <c r="I20" s="1">
        <f t="shared" si="3"/>
        <v>6000</v>
      </c>
      <c r="J20" s="1">
        <f t="shared" si="3"/>
        <v>40</v>
      </c>
      <c r="K20" s="2">
        <f t="shared" si="4"/>
        <v>0.04</v>
      </c>
      <c r="L20">
        <v>1</v>
      </c>
      <c r="AC20">
        <v>1</v>
      </c>
    </row>
    <row r="21" spans="1:29" ht="12.75">
      <c r="A21" t="s">
        <v>73</v>
      </c>
      <c r="B21" t="s">
        <v>91</v>
      </c>
      <c r="D21">
        <v>6</v>
      </c>
      <c r="E21">
        <f t="shared" si="2"/>
        <v>300</v>
      </c>
      <c r="F21">
        <f t="shared" si="5"/>
        <v>13500</v>
      </c>
      <c r="G21" s="1">
        <f t="shared" si="3"/>
        <v>449.99999999999994</v>
      </c>
      <c r="H21" s="1">
        <f t="shared" si="3"/>
        <v>7.499999999999999</v>
      </c>
      <c r="I21" s="1">
        <f t="shared" si="3"/>
        <v>9000</v>
      </c>
      <c r="J21" s="1">
        <f t="shared" si="3"/>
        <v>59.99999999999999</v>
      </c>
      <c r="K21" s="2">
        <f t="shared" si="4"/>
        <v>0.06</v>
      </c>
      <c r="L21">
        <v>1</v>
      </c>
      <c r="AC21">
        <v>1</v>
      </c>
    </row>
    <row r="22" spans="1:21" ht="12.75">
      <c r="A22" t="s">
        <v>28</v>
      </c>
      <c r="B22" t="s">
        <v>90</v>
      </c>
      <c r="D22">
        <v>0.01</v>
      </c>
      <c r="E22">
        <f t="shared" si="2"/>
        <v>0.5</v>
      </c>
      <c r="F22">
        <f t="shared" si="5"/>
        <v>22.5</v>
      </c>
      <c r="G22" s="1">
        <f t="shared" si="3"/>
        <v>0.75</v>
      </c>
      <c r="H22" s="1">
        <f t="shared" si="3"/>
        <v>0.0125</v>
      </c>
      <c r="I22" s="1">
        <f t="shared" si="3"/>
        <v>15</v>
      </c>
      <c r="J22" s="1">
        <f t="shared" si="3"/>
        <v>0.1</v>
      </c>
      <c r="K22" s="2">
        <f t="shared" si="4"/>
        <v>0.0001</v>
      </c>
      <c r="Q22">
        <v>1</v>
      </c>
      <c r="U22">
        <v>1</v>
      </c>
    </row>
    <row r="23" spans="1:17" ht="12.75">
      <c r="A23" t="s">
        <v>16</v>
      </c>
      <c r="B23" t="s">
        <v>90</v>
      </c>
      <c r="D23">
        <v>0.01</v>
      </c>
      <c r="E23">
        <f t="shared" si="2"/>
        <v>0.5</v>
      </c>
      <c r="F23">
        <f t="shared" si="5"/>
        <v>22.5</v>
      </c>
      <c r="G23" s="1">
        <f t="shared" si="3"/>
        <v>0.75</v>
      </c>
      <c r="H23" s="1">
        <f t="shared" si="3"/>
        <v>0.0125</v>
      </c>
      <c r="I23" s="1">
        <f t="shared" si="3"/>
        <v>15</v>
      </c>
      <c r="J23" s="1">
        <f t="shared" si="3"/>
        <v>0.1</v>
      </c>
      <c r="K23" s="2">
        <f t="shared" si="4"/>
        <v>0.0001</v>
      </c>
      <c r="N23">
        <v>1</v>
      </c>
      <c r="Q23">
        <v>1</v>
      </c>
    </row>
    <row r="24" spans="1:17" ht="12.75">
      <c r="A24" t="s">
        <v>17</v>
      </c>
      <c r="B24" t="s">
        <v>90</v>
      </c>
      <c r="D24">
        <v>0.01</v>
      </c>
      <c r="E24">
        <f t="shared" si="2"/>
        <v>0.5</v>
      </c>
      <c r="F24">
        <f t="shared" si="5"/>
        <v>22.5</v>
      </c>
      <c r="G24" s="1">
        <f t="shared" si="3"/>
        <v>0.75</v>
      </c>
      <c r="H24" s="1">
        <f t="shared" si="3"/>
        <v>0.0125</v>
      </c>
      <c r="I24" s="1">
        <f t="shared" si="3"/>
        <v>15</v>
      </c>
      <c r="J24" s="1">
        <f t="shared" si="3"/>
        <v>0.1</v>
      </c>
      <c r="K24" s="2">
        <f t="shared" si="4"/>
        <v>0.0001</v>
      </c>
      <c r="N24">
        <v>1</v>
      </c>
      <c r="Q24">
        <v>1</v>
      </c>
    </row>
    <row r="25" spans="1:18" ht="12.75">
      <c r="A25" t="s">
        <v>19</v>
      </c>
      <c r="B25" t="s">
        <v>90</v>
      </c>
      <c r="D25">
        <v>0.01</v>
      </c>
      <c r="E25">
        <f t="shared" si="2"/>
        <v>0.5</v>
      </c>
      <c r="F25">
        <f t="shared" si="5"/>
        <v>22.5</v>
      </c>
      <c r="G25" s="1">
        <f t="shared" si="3"/>
        <v>0.75</v>
      </c>
      <c r="H25" s="1">
        <f t="shared" si="3"/>
        <v>0.0125</v>
      </c>
      <c r="I25" s="1">
        <f t="shared" si="3"/>
        <v>15</v>
      </c>
      <c r="J25" s="1">
        <f t="shared" si="3"/>
        <v>0.1</v>
      </c>
      <c r="K25" s="2">
        <f t="shared" si="4"/>
        <v>0.0001</v>
      </c>
      <c r="N25">
        <v>1</v>
      </c>
      <c r="Q25">
        <v>1</v>
      </c>
      <c r="R25">
        <v>1</v>
      </c>
    </row>
    <row r="26" spans="1:17" ht="12.75">
      <c r="A26" t="s">
        <v>20</v>
      </c>
      <c r="B26" t="s">
        <v>90</v>
      </c>
      <c r="D26">
        <v>0.01</v>
      </c>
      <c r="E26">
        <f t="shared" si="2"/>
        <v>0.5</v>
      </c>
      <c r="F26">
        <f t="shared" si="5"/>
        <v>22.5</v>
      </c>
      <c r="G26" s="1">
        <f t="shared" si="3"/>
        <v>0.75</v>
      </c>
      <c r="H26" s="1">
        <f t="shared" si="3"/>
        <v>0.0125</v>
      </c>
      <c r="I26" s="1">
        <f t="shared" si="3"/>
        <v>15</v>
      </c>
      <c r="J26" s="1">
        <f t="shared" si="3"/>
        <v>0.1</v>
      </c>
      <c r="K26" s="2">
        <f t="shared" si="4"/>
        <v>0.0001</v>
      </c>
      <c r="N26">
        <v>1</v>
      </c>
      <c r="Q26">
        <v>1</v>
      </c>
    </row>
    <row r="27" spans="1:21" ht="12.75">
      <c r="A27" t="s">
        <v>21</v>
      </c>
      <c r="B27" t="s">
        <v>90</v>
      </c>
      <c r="D27">
        <v>0.01</v>
      </c>
      <c r="E27">
        <f t="shared" si="2"/>
        <v>0.5</v>
      </c>
      <c r="F27">
        <f t="shared" si="5"/>
        <v>22.5</v>
      </c>
      <c r="G27" s="1">
        <f t="shared" si="3"/>
        <v>0.75</v>
      </c>
      <c r="H27" s="1">
        <f t="shared" si="3"/>
        <v>0.0125</v>
      </c>
      <c r="I27" s="1">
        <f t="shared" si="3"/>
        <v>15</v>
      </c>
      <c r="J27" s="1">
        <f t="shared" si="3"/>
        <v>0.1</v>
      </c>
      <c r="K27" s="2">
        <f t="shared" si="4"/>
        <v>0.0001</v>
      </c>
      <c r="N27">
        <v>1</v>
      </c>
      <c r="Q27">
        <v>1</v>
      </c>
      <c r="U27">
        <v>1</v>
      </c>
    </row>
    <row r="28" spans="1:21" ht="12.75">
      <c r="A28" t="s">
        <v>29</v>
      </c>
      <c r="B28" t="s">
        <v>90</v>
      </c>
      <c r="D28">
        <v>0.01</v>
      </c>
      <c r="E28">
        <f t="shared" si="2"/>
        <v>0.5</v>
      </c>
      <c r="F28">
        <f t="shared" si="5"/>
        <v>22.5</v>
      </c>
      <c r="G28" s="1">
        <f t="shared" si="3"/>
        <v>0.75</v>
      </c>
      <c r="H28" s="1">
        <f t="shared" si="3"/>
        <v>0.0125</v>
      </c>
      <c r="I28" s="1">
        <f t="shared" si="3"/>
        <v>15</v>
      </c>
      <c r="J28" s="1">
        <f t="shared" si="3"/>
        <v>0.1</v>
      </c>
      <c r="K28" s="2">
        <f t="shared" si="4"/>
        <v>0.0001</v>
      </c>
      <c r="N28">
        <v>1</v>
      </c>
      <c r="Q28">
        <v>1</v>
      </c>
      <c r="U28">
        <v>1</v>
      </c>
    </row>
    <row r="29" spans="1:19" ht="12.75">
      <c r="A29" t="s">
        <v>30</v>
      </c>
      <c r="B29" t="s">
        <v>90</v>
      </c>
      <c r="D29">
        <v>0.01</v>
      </c>
      <c r="E29">
        <f t="shared" si="2"/>
        <v>0.5</v>
      </c>
      <c r="F29">
        <f t="shared" si="5"/>
        <v>22.5</v>
      </c>
      <c r="G29" s="1">
        <f t="shared" si="3"/>
        <v>0.75</v>
      </c>
      <c r="H29" s="1">
        <f t="shared" si="3"/>
        <v>0.0125</v>
      </c>
      <c r="I29" s="1">
        <f t="shared" si="3"/>
        <v>15</v>
      </c>
      <c r="J29" s="1">
        <f t="shared" si="3"/>
        <v>0.1</v>
      </c>
      <c r="K29" s="2">
        <f t="shared" si="4"/>
        <v>0.0001</v>
      </c>
      <c r="N29">
        <v>1</v>
      </c>
      <c r="O29">
        <v>1</v>
      </c>
      <c r="S29">
        <v>1</v>
      </c>
    </row>
    <row r="30" spans="1:21" ht="12.75">
      <c r="A30" t="s">
        <v>15</v>
      </c>
      <c r="B30" t="s">
        <v>90</v>
      </c>
      <c r="D30">
        <v>0.01</v>
      </c>
      <c r="E30">
        <f t="shared" si="2"/>
        <v>0.5</v>
      </c>
      <c r="F30">
        <f t="shared" si="5"/>
        <v>22.5</v>
      </c>
      <c r="G30" s="1">
        <f t="shared" si="3"/>
        <v>0.75</v>
      </c>
      <c r="H30" s="1">
        <f t="shared" si="3"/>
        <v>0.0125</v>
      </c>
      <c r="I30" s="1">
        <f t="shared" si="3"/>
        <v>15</v>
      </c>
      <c r="J30" s="1">
        <f t="shared" si="3"/>
        <v>0.1</v>
      </c>
      <c r="K30" s="2">
        <f t="shared" si="4"/>
        <v>0.0001</v>
      </c>
      <c r="M30">
        <v>1</v>
      </c>
      <c r="N30">
        <v>1</v>
      </c>
      <c r="Q30">
        <v>1</v>
      </c>
      <c r="U30">
        <v>1</v>
      </c>
    </row>
    <row r="31" spans="1:18" ht="12.75">
      <c r="A31" t="s">
        <v>27</v>
      </c>
      <c r="B31" t="s">
        <v>90</v>
      </c>
      <c r="D31">
        <v>0.01</v>
      </c>
      <c r="E31">
        <f t="shared" si="2"/>
        <v>0.5</v>
      </c>
      <c r="F31">
        <f t="shared" si="5"/>
        <v>22.5</v>
      </c>
      <c r="G31" s="1">
        <f t="shared" si="3"/>
        <v>0.75</v>
      </c>
      <c r="H31" s="1">
        <f t="shared" si="3"/>
        <v>0.0125</v>
      </c>
      <c r="I31" s="1">
        <f t="shared" si="3"/>
        <v>15</v>
      </c>
      <c r="J31" s="1">
        <f t="shared" si="3"/>
        <v>0.1</v>
      </c>
      <c r="K31" s="2">
        <f t="shared" si="4"/>
        <v>0.0001</v>
      </c>
      <c r="M31">
        <v>1</v>
      </c>
      <c r="N31">
        <v>1</v>
      </c>
      <c r="O31">
        <v>1</v>
      </c>
      <c r="Q31">
        <v>1</v>
      </c>
      <c r="R31">
        <v>1</v>
      </c>
    </row>
    <row r="32" spans="1:21" ht="12.75">
      <c r="A32" t="s">
        <v>31</v>
      </c>
      <c r="B32" t="s">
        <v>90</v>
      </c>
      <c r="D32">
        <v>0.01</v>
      </c>
      <c r="E32">
        <f t="shared" si="2"/>
        <v>0.5</v>
      </c>
      <c r="F32">
        <f t="shared" si="5"/>
        <v>22.5</v>
      </c>
      <c r="G32" s="1">
        <f t="shared" si="3"/>
        <v>0.75</v>
      </c>
      <c r="H32" s="1">
        <f t="shared" si="3"/>
        <v>0.0125</v>
      </c>
      <c r="I32" s="1">
        <f t="shared" si="3"/>
        <v>15</v>
      </c>
      <c r="J32" s="1">
        <f t="shared" si="3"/>
        <v>0.1</v>
      </c>
      <c r="K32" s="2">
        <f t="shared" si="4"/>
        <v>0.0001</v>
      </c>
      <c r="L32">
        <v>1</v>
      </c>
      <c r="N32">
        <v>1</v>
      </c>
      <c r="Q32">
        <v>1</v>
      </c>
      <c r="R32">
        <v>1</v>
      </c>
      <c r="U32">
        <v>1</v>
      </c>
    </row>
    <row r="33" spans="1:21" ht="12.75">
      <c r="A33" t="s">
        <v>22</v>
      </c>
      <c r="B33" t="s">
        <v>90</v>
      </c>
      <c r="D33">
        <v>0.01</v>
      </c>
      <c r="E33">
        <f t="shared" si="2"/>
        <v>0.5</v>
      </c>
      <c r="F33">
        <f t="shared" si="5"/>
        <v>22.5</v>
      </c>
      <c r="G33" s="1">
        <f t="shared" si="3"/>
        <v>0.75</v>
      </c>
      <c r="H33" s="1">
        <f t="shared" si="3"/>
        <v>0.0125</v>
      </c>
      <c r="I33" s="1">
        <f t="shared" si="3"/>
        <v>15</v>
      </c>
      <c r="J33" s="1">
        <f t="shared" si="3"/>
        <v>0.1</v>
      </c>
      <c r="K33" s="2">
        <f t="shared" si="4"/>
        <v>0.0001</v>
      </c>
      <c r="M33">
        <v>1</v>
      </c>
      <c r="Q33">
        <v>1</v>
      </c>
      <c r="U33">
        <v>1</v>
      </c>
    </row>
    <row r="34" spans="1:18" ht="12.75">
      <c r="A34" t="s">
        <v>23</v>
      </c>
      <c r="B34" t="s">
        <v>90</v>
      </c>
      <c r="D34">
        <v>0.01</v>
      </c>
      <c r="E34">
        <f t="shared" si="2"/>
        <v>0.5</v>
      </c>
      <c r="F34">
        <f t="shared" si="5"/>
        <v>22.5</v>
      </c>
      <c r="G34" s="1">
        <f t="shared" si="3"/>
        <v>0.75</v>
      </c>
      <c r="H34" s="1">
        <f t="shared" si="3"/>
        <v>0.0125</v>
      </c>
      <c r="I34" s="1">
        <f t="shared" si="3"/>
        <v>15</v>
      </c>
      <c r="J34" s="1">
        <f t="shared" si="3"/>
        <v>0.1</v>
      </c>
      <c r="K34" s="2">
        <f t="shared" si="4"/>
        <v>0.0001</v>
      </c>
      <c r="M34">
        <v>1</v>
      </c>
      <c r="Q34">
        <v>1</v>
      </c>
      <c r="R34">
        <v>1</v>
      </c>
    </row>
    <row r="35" spans="1:18" ht="12.75">
      <c r="A35" t="s">
        <v>24</v>
      </c>
      <c r="B35" t="s">
        <v>90</v>
      </c>
      <c r="D35">
        <v>0.01</v>
      </c>
      <c r="E35">
        <f t="shared" si="2"/>
        <v>0.5</v>
      </c>
      <c r="F35">
        <f t="shared" si="5"/>
        <v>22.5</v>
      </c>
      <c r="G35" s="1">
        <f t="shared" si="3"/>
        <v>0.75</v>
      </c>
      <c r="H35" s="1">
        <f t="shared" si="3"/>
        <v>0.0125</v>
      </c>
      <c r="I35" s="1">
        <f t="shared" si="3"/>
        <v>15</v>
      </c>
      <c r="J35" s="1">
        <f t="shared" si="3"/>
        <v>0.1</v>
      </c>
      <c r="K35" s="2">
        <f t="shared" si="4"/>
        <v>0.0001</v>
      </c>
      <c r="M35">
        <v>1</v>
      </c>
      <c r="Q35">
        <v>1</v>
      </c>
      <c r="R35">
        <v>1</v>
      </c>
    </row>
    <row r="36" spans="1:20" ht="12.75">
      <c r="A36" t="s">
        <v>25</v>
      </c>
      <c r="B36" t="s">
        <v>90</v>
      </c>
      <c r="D36">
        <v>0.01</v>
      </c>
      <c r="E36">
        <f t="shared" si="2"/>
        <v>0.5</v>
      </c>
      <c r="F36">
        <f t="shared" si="5"/>
        <v>22.5</v>
      </c>
      <c r="G36" s="1">
        <f aca="true" t="shared" si="6" ref="G36:J55">G$64/($D$64/$D36)</f>
        <v>0.75</v>
      </c>
      <c r="H36" s="1">
        <f t="shared" si="6"/>
        <v>0.0125</v>
      </c>
      <c r="I36" s="1">
        <f t="shared" si="6"/>
        <v>15</v>
      </c>
      <c r="J36" s="1">
        <f t="shared" si="6"/>
        <v>0.1</v>
      </c>
      <c r="K36" s="2">
        <f t="shared" si="4"/>
        <v>0.0001</v>
      </c>
      <c r="M36">
        <v>1</v>
      </c>
      <c r="T36">
        <v>1</v>
      </c>
    </row>
    <row r="37" spans="1:18" ht="12.75">
      <c r="A37" t="s">
        <v>26</v>
      </c>
      <c r="B37" t="s">
        <v>90</v>
      </c>
      <c r="D37">
        <v>0.01</v>
      </c>
      <c r="E37">
        <f t="shared" si="2"/>
        <v>0.5</v>
      </c>
      <c r="F37">
        <f t="shared" si="5"/>
        <v>22.5</v>
      </c>
      <c r="G37" s="1">
        <f t="shared" si="6"/>
        <v>0.75</v>
      </c>
      <c r="H37" s="1">
        <f t="shared" si="6"/>
        <v>0.0125</v>
      </c>
      <c r="I37" s="1">
        <f t="shared" si="6"/>
        <v>15</v>
      </c>
      <c r="J37" s="1">
        <f t="shared" si="6"/>
        <v>0.1</v>
      </c>
      <c r="K37" s="2">
        <f t="shared" si="4"/>
        <v>0.0001</v>
      </c>
      <c r="M37">
        <v>1</v>
      </c>
      <c r="O37">
        <v>1</v>
      </c>
      <c r="Q37">
        <v>1</v>
      </c>
      <c r="R37">
        <v>1</v>
      </c>
    </row>
    <row r="38" spans="1:17" ht="12.75">
      <c r="A38" t="s">
        <v>6</v>
      </c>
      <c r="B38" t="s">
        <v>90</v>
      </c>
      <c r="D38">
        <v>0.01</v>
      </c>
      <c r="E38">
        <f t="shared" si="2"/>
        <v>0.5</v>
      </c>
      <c r="F38">
        <f t="shared" si="5"/>
        <v>22.5</v>
      </c>
      <c r="G38" s="1">
        <f t="shared" si="6"/>
        <v>0.75</v>
      </c>
      <c r="H38" s="1">
        <f t="shared" si="6"/>
        <v>0.0125</v>
      </c>
      <c r="I38" s="1">
        <f t="shared" si="6"/>
        <v>15</v>
      </c>
      <c r="J38" s="1">
        <f t="shared" si="6"/>
        <v>0.1</v>
      </c>
      <c r="K38" s="2">
        <f t="shared" si="4"/>
        <v>0.0001</v>
      </c>
      <c r="L38">
        <v>1</v>
      </c>
      <c r="Q38">
        <v>1</v>
      </c>
    </row>
    <row r="39" spans="1:17" ht="12.75">
      <c r="A39" t="s">
        <v>7</v>
      </c>
      <c r="B39" t="s">
        <v>90</v>
      </c>
      <c r="D39">
        <v>0.01</v>
      </c>
      <c r="E39">
        <f t="shared" si="2"/>
        <v>0.5</v>
      </c>
      <c r="F39">
        <f t="shared" si="5"/>
        <v>22.5</v>
      </c>
      <c r="G39" s="1">
        <f t="shared" si="6"/>
        <v>0.75</v>
      </c>
      <c r="H39" s="1">
        <f t="shared" si="6"/>
        <v>0.0125</v>
      </c>
      <c r="I39" s="1">
        <f t="shared" si="6"/>
        <v>15</v>
      </c>
      <c r="J39" s="1">
        <f t="shared" si="6"/>
        <v>0.1</v>
      </c>
      <c r="K39" s="2">
        <f t="shared" si="4"/>
        <v>0.0001</v>
      </c>
      <c r="L39">
        <v>1</v>
      </c>
      <c r="Q39">
        <v>1</v>
      </c>
    </row>
    <row r="40" spans="1:18" ht="12.75">
      <c r="A40" t="s">
        <v>8</v>
      </c>
      <c r="B40" t="s">
        <v>90</v>
      </c>
      <c r="D40">
        <v>0.01</v>
      </c>
      <c r="E40">
        <f t="shared" si="2"/>
        <v>0.5</v>
      </c>
      <c r="F40">
        <f t="shared" si="5"/>
        <v>22.5</v>
      </c>
      <c r="G40" s="1">
        <f t="shared" si="6"/>
        <v>0.75</v>
      </c>
      <c r="H40" s="1">
        <f t="shared" si="6"/>
        <v>0.0125</v>
      </c>
      <c r="I40" s="1">
        <f t="shared" si="6"/>
        <v>15</v>
      </c>
      <c r="J40" s="1">
        <f t="shared" si="6"/>
        <v>0.1</v>
      </c>
      <c r="K40" s="2">
        <f t="shared" si="4"/>
        <v>0.0001</v>
      </c>
      <c r="L40">
        <v>1</v>
      </c>
      <c r="R40">
        <v>1</v>
      </c>
    </row>
    <row r="41" spans="1:21" ht="12.75">
      <c r="A41" t="s">
        <v>9</v>
      </c>
      <c r="B41" t="s">
        <v>90</v>
      </c>
      <c r="D41">
        <v>0.01</v>
      </c>
      <c r="E41">
        <f t="shared" si="2"/>
        <v>0.5</v>
      </c>
      <c r="F41">
        <f t="shared" si="5"/>
        <v>22.5</v>
      </c>
      <c r="G41" s="1">
        <f t="shared" si="6"/>
        <v>0.75</v>
      </c>
      <c r="H41" s="1">
        <f t="shared" si="6"/>
        <v>0.0125</v>
      </c>
      <c r="I41" s="1">
        <f t="shared" si="6"/>
        <v>15</v>
      </c>
      <c r="J41" s="1">
        <f t="shared" si="6"/>
        <v>0.1</v>
      </c>
      <c r="K41" s="2">
        <f t="shared" si="4"/>
        <v>0.0001</v>
      </c>
      <c r="L41">
        <v>1</v>
      </c>
      <c r="Q41">
        <v>1</v>
      </c>
      <c r="R41">
        <v>1</v>
      </c>
      <c r="U41">
        <v>1</v>
      </c>
    </row>
    <row r="42" spans="1:21" ht="12.75">
      <c r="A42" t="s">
        <v>10</v>
      </c>
      <c r="B42" t="s">
        <v>90</v>
      </c>
      <c r="D42">
        <v>0.01</v>
      </c>
      <c r="E42">
        <f t="shared" si="2"/>
        <v>0.5</v>
      </c>
      <c r="F42">
        <f t="shared" si="5"/>
        <v>22.5</v>
      </c>
      <c r="G42" s="1">
        <f t="shared" si="6"/>
        <v>0.75</v>
      </c>
      <c r="H42" s="1">
        <f t="shared" si="6"/>
        <v>0.0125</v>
      </c>
      <c r="I42" s="1">
        <f t="shared" si="6"/>
        <v>15</v>
      </c>
      <c r="J42" s="1">
        <f t="shared" si="6"/>
        <v>0.1</v>
      </c>
      <c r="K42" s="2">
        <f t="shared" si="4"/>
        <v>0.0001</v>
      </c>
      <c r="L42">
        <v>1</v>
      </c>
      <c r="Q42">
        <v>1</v>
      </c>
      <c r="U42">
        <v>1</v>
      </c>
    </row>
    <row r="43" spans="1:19" ht="12.75">
      <c r="A43" t="s">
        <v>11</v>
      </c>
      <c r="B43" t="s">
        <v>90</v>
      </c>
      <c r="D43">
        <v>0.01</v>
      </c>
      <c r="E43">
        <f t="shared" si="2"/>
        <v>0.5</v>
      </c>
      <c r="F43">
        <f t="shared" si="5"/>
        <v>22.5</v>
      </c>
      <c r="G43" s="1">
        <f t="shared" si="6"/>
        <v>0.75</v>
      </c>
      <c r="H43" s="1">
        <f t="shared" si="6"/>
        <v>0.0125</v>
      </c>
      <c r="I43" s="1">
        <f t="shared" si="6"/>
        <v>15</v>
      </c>
      <c r="J43" s="1">
        <f t="shared" si="6"/>
        <v>0.1</v>
      </c>
      <c r="K43" s="2">
        <f t="shared" si="4"/>
        <v>0.0001</v>
      </c>
      <c r="L43">
        <v>1</v>
      </c>
      <c r="S43">
        <v>1</v>
      </c>
    </row>
    <row r="44" spans="1:18" ht="12.75">
      <c r="A44" t="s">
        <v>12</v>
      </c>
      <c r="B44" t="s">
        <v>90</v>
      </c>
      <c r="D44">
        <v>0.01</v>
      </c>
      <c r="E44">
        <f t="shared" si="2"/>
        <v>0.5</v>
      </c>
      <c r="F44">
        <f t="shared" si="5"/>
        <v>22.5</v>
      </c>
      <c r="G44" s="1">
        <f t="shared" si="6"/>
        <v>0.75</v>
      </c>
      <c r="H44" s="1">
        <f t="shared" si="6"/>
        <v>0.0125</v>
      </c>
      <c r="I44" s="1">
        <f t="shared" si="6"/>
        <v>15</v>
      </c>
      <c r="J44" s="1">
        <f t="shared" si="6"/>
        <v>0.1</v>
      </c>
      <c r="K44" s="2">
        <f t="shared" si="4"/>
        <v>0.0001</v>
      </c>
      <c r="L44">
        <v>1</v>
      </c>
      <c r="Q44">
        <v>1</v>
      </c>
      <c r="R44">
        <v>1</v>
      </c>
    </row>
    <row r="45" spans="1:18" ht="12.75">
      <c r="A45" t="s">
        <v>13</v>
      </c>
      <c r="B45" t="s">
        <v>90</v>
      </c>
      <c r="D45">
        <v>0.01</v>
      </c>
      <c r="E45">
        <f t="shared" si="2"/>
        <v>0.5</v>
      </c>
      <c r="F45">
        <f t="shared" si="5"/>
        <v>22.5</v>
      </c>
      <c r="G45" s="1">
        <f t="shared" si="6"/>
        <v>0.75</v>
      </c>
      <c r="H45" s="1">
        <f t="shared" si="6"/>
        <v>0.0125</v>
      </c>
      <c r="I45" s="1">
        <f t="shared" si="6"/>
        <v>15</v>
      </c>
      <c r="J45" s="1">
        <f t="shared" si="6"/>
        <v>0.1</v>
      </c>
      <c r="K45" s="2">
        <f t="shared" si="4"/>
        <v>0.0001</v>
      </c>
      <c r="L45">
        <v>1</v>
      </c>
      <c r="Q45">
        <v>1</v>
      </c>
      <c r="R45">
        <v>1</v>
      </c>
    </row>
    <row r="46" spans="1:21" ht="12.75">
      <c r="A46" t="s">
        <v>14</v>
      </c>
      <c r="B46" t="s">
        <v>90</v>
      </c>
      <c r="D46">
        <v>0.01</v>
      </c>
      <c r="E46">
        <f t="shared" si="2"/>
        <v>0.5</v>
      </c>
      <c r="F46">
        <f t="shared" si="5"/>
        <v>22.5</v>
      </c>
      <c r="G46" s="1">
        <f t="shared" si="6"/>
        <v>0.75</v>
      </c>
      <c r="H46" s="1">
        <f t="shared" si="6"/>
        <v>0.0125</v>
      </c>
      <c r="I46" s="1">
        <f t="shared" si="6"/>
        <v>15</v>
      </c>
      <c r="J46" s="1">
        <f t="shared" si="6"/>
        <v>0.1</v>
      </c>
      <c r="K46" s="2">
        <f t="shared" si="4"/>
        <v>0.0001</v>
      </c>
      <c r="L46">
        <v>1</v>
      </c>
      <c r="Q46">
        <v>1</v>
      </c>
      <c r="U46">
        <v>1</v>
      </c>
    </row>
    <row r="47" spans="1:12" ht="12.75">
      <c r="A47" t="s">
        <v>76</v>
      </c>
      <c r="B47" t="s">
        <v>90</v>
      </c>
      <c r="D47">
        <v>0.01</v>
      </c>
      <c r="E47">
        <f t="shared" si="2"/>
        <v>0.5</v>
      </c>
      <c r="F47">
        <f t="shared" si="5"/>
        <v>22.5</v>
      </c>
      <c r="G47" s="1">
        <f t="shared" si="6"/>
        <v>0.75</v>
      </c>
      <c r="H47" s="1">
        <f t="shared" si="6"/>
        <v>0.0125</v>
      </c>
      <c r="I47" s="1">
        <f t="shared" si="6"/>
        <v>15</v>
      </c>
      <c r="J47" s="1">
        <f t="shared" si="6"/>
        <v>0.1</v>
      </c>
      <c r="K47" s="2">
        <f t="shared" si="4"/>
        <v>0.0001</v>
      </c>
      <c r="L47">
        <v>1</v>
      </c>
    </row>
    <row r="48" spans="1:33" ht="12.75">
      <c r="A48" t="s">
        <v>40</v>
      </c>
      <c r="B48" t="s">
        <v>93</v>
      </c>
      <c r="D48">
        <v>30</v>
      </c>
      <c r="E48">
        <f t="shared" si="2"/>
        <v>1500</v>
      </c>
      <c r="F48">
        <f t="shared" si="5"/>
        <v>67500</v>
      </c>
      <c r="G48" s="1">
        <f t="shared" si="6"/>
        <v>2250</v>
      </c>
      <c r="H48" s="1">
        <f t="shared" si="6"/>
        <v>37.5</v>
      </c>
      <c r="I48" s="1">
        <f t="shared" si="6"/>
        <v>45000</v>
      </c>
      <c r="J48" s="1">
        <f t="shared" si="6"/>
        <v>300</v>
      </c>
      <c r="K48" s="2">
        <f t="shared" si="4"/>
        <v>0.3</v>
      </c>
      <c r="M48">
        <v>1</v>
      </c>
      <c r="W48">
        <v>1</v>
      </c>
      <c r="Y48">
        <v>1</v>
      </c>
      <c r="AC48">
        <v>1</v>
      </c>
      <c r="AE48">
        <v>1</v>
      </c>
      <c r="AG48">
        <v>1</v>
      </c>
    </row>
    <row r="49" spans="1:35" ht="12.75">
      <c r="A49" t="s">
        <v>41</v>
      </c>
      <c r="B49" t="s">
        <v>93</v>
      </c>
      <c r="D49">
        <v>25</v>
      </c>
      <c r="E49">
        <f t="shared" si="2"/>
        <v>1250</v>
      </c>
      <c r="F49">
        <f t="shared" si="5"/>
        <v>56250</v>
      </c>
      <c r="G49" s="1">
        <f t="shared" si="6"/>
        <v>1875</v>
      </c>
      <c r="H49" s="1">
        <f t="shared" si="6"/>
        <v>31.25</v>
      </c>
      <c r="I49" s="1">
        <f t="shared" si="6"/>
        <v>37500</v>
      </c>
      <c r="J49" s="1">
        <f t="shared" si="6"/>
        <v>250</v>
      </c>
      <c r="K49" s="2">
        <f t="shared" si="4"/>
        <v>0.25</v>
      </c>
      <c r="M49">
        <v>1</v>
      </c>
      <c r="Z49">
        <v>1</v>
      </c>
      <c r="AC49">
        <v>1</v>
      </c>
      <c r="AG49">
        <v>1</v>
      </c>
      <c r="AI49">
        <v>1</v>
      </c>
    </row>
    <row r="50" spans="1:31" ht="12.75">
      <c r="A50" t="s">
        <v>37</v>
      </c>
      <c r="B50" t="s">
        <v>93</v>
      </c>
      <c r="D50">
        <v>8</v>
      </c>
      <c r="E50">
        <f t="shared" si="2"/>
        <v>400</v>
      </c>
      <c r="F50">
        <f t="shared" si="5"/>
        <v>18000</v>
      </c>
      <c r="G50" s="1">
        <f t="shared" si="6"/>
        <v>600</v>
      </c>
      <c r="H50" s="1">
        <f t="shared" si="6"/>
        <v>10</v>
      </c>
      <c r="I50" s="1">
        <f t="shared" si="6"/>
        <v>12000</v>
      </c>
      <c r="J50" s="1">
        <f t="shared" si="6"/>
        <v>80</v>
      </c>
      <c r="K50" s="2">
        <f t="shared" si="4"/>
        <v>0.08</v>
      </c>
      <c r="N50">
        <v>1</v>
      </c>
      <c r="X50">
        <v>1</v>
      </c>
      <c r="Y50">
        <v>1</v>
      </c>
      <c r="AE50">
        <v>1</v>
      </c>
    </row>
    <row r="51" spans="1:29" ht="12.75">
      <c r="A51" t="s">
        <v>38</v>
      </c>
      <c r="B51" t="s">
        <v>93</v>
      </c>
      <c r="D51">
        <v>18</v>
      </c>
      <c r="E51">
        <f t="shared" si="2"/>
        <v>900</v>
      </c>
      <c r="F51">
        <f t="shared" si="5"/>
        <v>40500</v>
      </c>
      <c r="G51" s="1">
        <f t="shared" si="6"/>
        <v>1350</v>
      </c>
      <c r="H51" s="1">
        <f t="shared" si="6"/>
        <v>22.5</v>
      </c>
      <c r="I51" s="1">
        <f t="shared" si="6"/>
        <v>27000</v>
      </c>
      <c r="J51" s="1">
        <f t="shared" si="6"/>
        <v>180</v>
      </c>
      <c r="K51" s="2">
        <f t="shared" si="4"/>
        <v>0.18</v>
      </c>
      <c r="N51">
        <v>1</v>
      </c>
      <c r="W51">
        <v>1</v>
      </c>
      <c r="Y51">
        <v>1</v>
      </c>
      <c r="Z51">
        <v>1</v>
      </c>
      <c r="AC51">
        <v>1</v>
      </c>
    </row>
    <row r="52" spans="1:32" ht="12.75">
      <c r="A52" t="s">
        <v>53</v>
      </c>
      <c r="B52" t="s">
        <v>93</v>
      </c>
      <c r="D52">
        <v>10</v>
      </c>
      <c r="E52">
        <f t="shared" si="2"/>
        <v>500</v>
      </c>
      <c r="F52">
        <f t="shared" si="5"/>
        <v>22500</v>
      </c>
      <c r="G52" s="1">
        <f t="shared" si="6"/>
        <v>750</v>
      </c>
      <c r="H52" s="1">
        <f t="shared" si="6"/>
        <v>12.5</v>
      </c>
      <c r="I52" s="1">
        <f t="shared" si="6"/>
        <v>15000</v>
      </c>
      <c r="J52" s="1">
        <f t="shared" si="6"/>
        <v>100</v>
      </c>
      <c r="K52" s="2">
        <f t="shared" si="4"/>
        <v>0.1</v>
      </c>
      <c r="L52">
        <v>1</v>
      </c>
      <c r="N52">
        <v>1</v>
      </c>
      <c r="Y52">
        <v>1</v>
      </c>
      <c r="Z52">
        <v>1</v>
      </c>
      <c r="AE52">
        <v>1</v>
      </c>
      <c r="AF52">
        <v>1</v>
      </c>
    </row>
    <row r="53" spans="1:37" ht="12.75">
      <c r="A53" t="s">
        <v>71</v>
      </c>
      <c r="B53" t="s">
        <v>93</v>
      </c>
      <c r="D53">
        <v>2</v>
      </c>
      <c r="E53">
        <f t="shared" si="2"/>
        <v>100</v>
      </c>
      <c r="F53">
        <f t="shared" si="5"/>
        <v>4500</v>
      </c>
      <c r="G53" s="1">
        <f t="shared" si="6"/>
        <v>150</v>
      </c>
      <c r="H53" s="1">
        <f t="shared" si="6"/>
        <v>2.5</v>
      </c>
      <c r="I53" s="1">
        <f t="shared" si="6"/>
        <v>3000</v>
      </c>
      <c r="J53" s="1">
        <f t="shared" si="6"/>
        <v>20</v>
      </c>
      <c r="K53" s="2">
        <f t="shared" si="4"/>
        <v>0.02</v>
      </c>
      <c r="L53">
        <v>1</v>
      </c>
      <c r="N53">
        <v>1</v>
      </c>
      <c r="V53">
        <v>1</v>
      </c>
      <c r="AF53">
        <v>1</v>
      </c>
      <c r="AK53">
        <v>1</v>
      </c>
    </row>
    <row r="54" spans="1:33" ht="12.75">
      <c r="A54" t="s">
        <v>48</v>
      </c>
      <c r="B54" t="s">
        <v>93</v>
      </c>
      <c r="D54">
        <v>14</v>
      </c>
      <c r="E54">
        <f t="shared" si="2"/>
        <v>700</v>
      </c>
      <c r="F54">
        <f t="shared" si="5"/>
        <v>31500</v>
      </c>
      <c r="G54" s="1">
        <f t="shared" si="6"/>
        <v>1050</v>
      </c>
      <c r="H54" s="1">
        <f t="shared" si="6"/>
        <v>17.5</v>
      </c>
      <c r="I54" s="1">
        <f t="shared" si="6"/>
        <v>21000</v>
      </c>
      <c r="J54" s="1">
        <f t="shared" si="6"/>
        <v>140</v>
      </c>
      <c r="K54" s="2">
        <f t="shared" si="4"/>
        <v>0.14</v>
      </c>
      <c r="M54">
        <v>1</v>
      </c>
      <c r="W54">
        <v>1</v>
      </c>
      <c r="Y54">
        <v>1</v>
      </c>
      <c r="AE54">
        <v>1</v>
      </c>
      <c r="AG54">
        <v>1</v>
      </c>
    </row>
    <row r="55" spans="1:37" ht="12.75">
      <c r="A55" t="s">
        <v>52</v>
      </c>
      <c r="B55" t="s">
        <v>93</v>
      </c>
      <c r="D55">
        <v>10</v>
      </c>
      <c r="E55">
        <f t="shared" si="2"/>
        <v>500</v>
      </c>
      <c r="F55">
        <f t="shared" si="5"/>
        <v>22500</v>
      </c>
      <c r="G55" s="1">
        <f t="shared" si="6"/>
        <v>750</v>
      </c>
      <c r="H55" s="1">
        <f t="shared" si="6"/>
        <v>12.5</v>
      </c>
      <c r="I55" s="1">
        <f t="shared" si="6"/>
        <v>15000</v>
      </c>
      <c r="J55" s="1">
        <f t="shared" si="6"/>
        <v>100</v>
      </c>
      <c r="K55" s="2">
        <f t="shared" si="4"/>
        <v>0.1</v>
      </c>
      <c r="L55">
        <v>1</v>
      </c>
      <c r="AF55">
        <v>1</v>
      </c>
      <c r="AK55">
        <v>1</v>
      </c>
    </row>
    <row r="56" spans="1:32" ht="12.75">
      <c r="A56" t="s">
        <v>51</v>
      </c>
      <c r="B56" t="s">
        <v>93</v>
      </c>
      <c r="D56">
        <v>20</v>
      </c>
      <c r="E56">
        <f t="shared" si="2"/>
        <v>1000</v>
      </c>
      <c r="F56">
        <f t="shared" si="5"/>
        <v>45000</v>
      </c>
      <c r="G56" s="1">
        <f>G$64/($D$64/$D56)</f>
        <v>1500</v>
      </c>
      <c r="H56" s="1">
        <f>H$64/($D$64/$D56)</f>
        <v>25</v>
      </c>
      <c r="I56" s="1">
        <f>I$64/($D$64/$D56)</f>
        <v>30000</v>
      </c>
      <c r="J56" s="1">
        <f>J$64/($D$64/$D56)</f>
        <v>200</v>
      </c>
      <c r="K56" s="2">
        <f t="shared" si="4"/>
        <v>0.2</v>
      </c>
      <c r="L56">
        <v>1</v>
      </c>
      <c r="N56">
        <v>1</v>
      </c>
      <c r="Y56">
        <v>1</v>
      </c>
      <c r="AF56">
        <v>1</v>
      </c>
    </row>
    <row r="57" spans="1:32" ht="12.75">
      <c r="A57" t="s">
        <v>49</v>
      </c>
      <c r="B57" t="s">
        <v>93</v>
      </c>
      <c r="D57">
        <f>D64/8</f>
        <v>12.5</v>
      </c>
      <c r="E57">
        <f t="shared" si="2"/>
        <v>625</v>
      </c>
      <c r="F57">
        <f t="shared" si="5"/>
        <v>26800</v>
      </c>
      <c r="G57" s="1">
        <v>2500</v>
      </c>
      <c r="H57" s="1">
        <v>30</v>
      </c>
      <c r="I57" s="1">
        <f>I64/10</f>
        <v>15000</v>
      </c>
      <c r="J57" s="1">
        <f>J64/8</f>
        <v>125</v>
      </c>
      <c r="K57" s="2">
        <f t="shared" si="4"/>
        <v>0.11911111111111111</v>
      </c>
      <c r="L57">
        <v>1</v>
      </c>
      <c r="M57">
        <v>1</v>
      </c>
      <c r="N57">
        <v>1</v>
      </c>
      <c r="O57">
        <v>1</v>
      </c>
      <c r="Z57">
        <v>1</v>
      </c>
      <c r="AF57">
        <v>1</v>
      </c>
    </row>
    <row r="58" spans="1:32" ht="12.75">
      <c r="A58" t="s">
        <v>65</v>
      </c>
      <c r="B58" t="s">
        <v>93</v>
      </c>
      <c r="D58">
        <f>D57*2</f>
        <v>25</v>
      </c>
      <c r="E58">
        <f t="shared" si="2"/>
        <v>1250</v>
      </c>
      <c r="F58">
        <f t="shared" si="5"/>
        <v>56250</v>
      </c>
      <c r="G58" s="1">
        <f>G$64/($D$64/$D58)</f>
        <v>1875</v>
      </c>
      <c r="H58" s="1">
        <f aca="true" t="shared" si="7" ref="H58:J84">H$64/($D$64/$D58)</f>
        <v>31.25</v>
      </c>
      <c r="I58" s="1">
        <f t="shared" si="7"/>
        <v>37500</v>
      </c>
      <c r="J58" s="1">
        <f t="shared" si="7"/>
        <v>250</v>
      </c>
      <c r="K58" s="2">
        <f t="shared" si="4"/>
        <v>0.25</v>
      </c>
      <c r="L58">
        <v>1</v>
      </c>
      <c r="Z58">
        <v>1</v>
      </c>
      <c r="AB58">
        <v>1</v>
      </c>
      <c r="AF58">
        <v>1</v>
      </c>
    </row>
    <row r="59" spans="1:12" ht="12.75">
      <c r="A59" t="s">
        <v>66</v>
      </c>
      <c r="B59" t="s">
        <v>93</v>
      </c>
      <c r="D59">
        <v>0.01</v>
      </c>
      <c r="E59">
        <f t="shared" si="2"/>
        <v>0.5</v>
      </c>
      <c r="F59">
        <f t="shared" si="5"/>
        <v>22.5</v>
      </c>
      <c r="G59" s="1">
        <f aca="true" t="shared" si="8" ref="G59:G84">G$64/($D$64/$D59)</f>
        <v>0.75</v>
      </c>
      <c r="H59" s="1">
        <f t="shared" si="7"/>
        <v>0.0125</v>
      </c>
      <c r="I59" s="1">
        <f t="shared" si="7"/>
        <v>15</v>
      </c>
      <c r="J59" s="1">
        <f t="shared" si="7"/>
        <v>0.1</v>
      </c>
      <c r="K59" s="2">
        <f t="shared" si="4"/>
        <v>0.0001</v>
      </c>
      <c r="L59">
        <v>1</v>
      </c>
    </row>
    <row r="60" spans="1:26" ht="12.75">
      <c r="A60" t="s">
        <v>47</v>
      </c>
      <c r="B60" t="s">
        <v>93</v>
      </c>
      <c r="D60">
        <v>15</v>
      </c>
      <c r="E60">
        <f t="shared" si="2"/>
        <v>750</v>
      </c>
      <c r="F60">
        <f t="shared" si="5"/>
        <v>33750</v>
      </c>
      <c r="G60" s="1">
        <f t="shared" si="8"/>
        <v>1125</v>
      </c>
      <c r="H60" s="1">
        <f t="shared" si="7"/>
        <v>18.75</v>
      </c>
      <c r="I60" s="1">
        <f t="shared" si="7"/>
        <v>22500</v>
      </c>
      <c r="J60" s="1">
        <f t="shared" si="7"/>
        <v>150</v>
      </c>
      <c r="K60" s="2">
        <f t="shared" si="4"/>
        <v>0.15</v>
      </c>
      <c r="M60">
        <v>1</v>
      </c>
      <c r="N60">
        <v>1</v>
      </c>
      <c r="O60">
        <v>1</v>
      </c>
      <c r="W60">
        <v>1</v>
      </c>
      <c r="Y60">
        <v>1</v>
      </c>
      <c r="Z60">
        <v>1</v>
      </c>
    </row>
    <row r="61" spans="1:32" ht="12.75">
      <c r="A61" t="s">
        <v>50</v>
      </c>
      <c r="B61" t="s">
        <v>93</v>
      </c>
      <c r="D61">
        <v>7</v>
      </c>
      <c r="E61">
        <f t="shared" si="2"/>
        <v>350</v>
      </c>
      <c r="F61">
        <f t="shared" si="5"/>
        <v>15750</v>
      </c>
      <c r="G61" s="1">
        <f t="shared" si="8"/>
        <v>525</v>
      </c>
      <c r="H61" s="1">
        <f t="shared" si="7"/>
        <v>8.75</v>
      </c>
      <c r="I61" s="1">
        <f t="shared" si="7"/>
        <v>10500</v>
      </c>
      <c r="J61" s="1">
        <f t="shared" si="7"/>
        <v>70</v>
      </c>
      <c r="K61" s="2">
        <f t="shared" si="4"/>
        <v>0.07</v>
      </c>
      <c r="M61">
        <v>1</v>
      </c>
      <c r="N61">
        <v>1</v>
      </c>
      <c r="Y61">
        <v>1</v>
      </c>
      <c r="AF61">
        <v>1</v>
      </c>
    </row>
    <row r="62" spans="1:37" ht="12.75">
      <c r="A62" t="s">
        <v>84</v>
      </c>
      <c r="B62" t="s">
        <v>93</v>
      </c>
      <c r="D62">
        <v>70</v>
      </c>
      <c r="E62">
        <f t="shared" si="2"/>
        <v>3500</v>
      </c>
      <c r="F62">
        <f t="shared" si="5"/>
        <v>157500</v>
      </c>
      <c r="G62" s="1">
        <f t="shared" si="8"/>
        <v>5250</v>
      </c>
      <c r="H62" s="1">
        <f t="shared" si="7"/>
        <v>87.5</v>
      </c>
      <c r="I62" s="1">
        <f t="shared" si="7"/>
        <v>105000</v>
      </c>
      <c r="J62" s="1">
        <f t="shared" si="7"/>
        <v>700</v>
      </c>
      <c r="K62" s="2">
        <f t="shared" si="4"/>
        <v>0.7</v>
      </c>
      <c r="M62">
        <v>1</v>
      </c>
      <c r="V62">
        <v>1</v>
      </c>
      <c r="Y62">
        <v>1</v>
      </c>
      <c r="Z62">
        <v>1</v>
      </c>
      <c r="AC62">
        <v>1</v>
      </c>
      <c r="AE62">
        <v>1</v>
      </c>
      <c r="AF62">
        <v>1</v>
      </c>
      <c r="AI62">
        <v>1</v>
      </c>
      <c r="AK62">
        <v>1</v>
      </c>
    </row>
    <row r="63" spans="1:25" ht="12.75">
      <c r="A63" t="s">
        <v>64</v>
      </c>
      <c r="B63" t="s">
        <v>93</v>
      </c>
      <c r="D63">
        <v>15</v>
      </c>
      <c r="E63">
        <f t="shared" si="2"/>
        <v>750</v>
      </c>
      <c r="F63">
        <f t="shared" si="5"/>
        <v>33750</v>
      </c>
      <c r="G63" s="1">
        <f t="shared" si="8"/>
        <v>1125</v>
      </c>
      <c r="H63" s="1">
        <f t="shared" si="7"/>
        <v>18.75</v>
      </c>
      <c r="I63" s="1">
        <f t="shared" si="7"/>
        <v>22500</v>
      </c>
      <c r="J63" s="1">
        <f t="shared" si="7"/>
        <v>150</v>
      </c>
      <c r="K63" s="2">
        <f>F63/F$64</f>
        <v>0.15</v>
      </c>
      <c r="L63">
        <v>1</v>
      </c>
      <c r="N63">
        <v>1</v>
      </c>
      <c r="Y63">
        <v>1</v>
      </c>
    </row>
    <row r="64" spans="1:35" ht="12.75">
      <c r="A64" t="s">
        <v>60</v>
      </c>
      <c r="B64" t="s">
        <v>92</v>
      </c>
      <c r="D64">
        <v>100</v>
      </c>
      <c r="E64">
        <f>D64*50</f>
        <v>5000</v>
      </c>
      <c r="F64">
        <f>G64+I64+H64*60+J64*60</f>
        <v>225000</v>
      </c>
      <c r="G64" s="1">
        <v>7500</v>
      </c>
      <c r="H64" s="1">
        <v>125</v>
      </c>
      <c r="I64" s="1">
        <v>150000</v>
      </c>
      <c r="J64" s="1">
        <v>1000</v>
      </c>
      <c r="K64" s="2">
        <f>(G64+I64+H64*K$1)/(J64*K$1)</f>
        <v>1</v>
      </c>
      <c r="L64">
        <v>1</v>
      </c>
      <c r="Z64">
        <v>1</v>
      </c>
      <c r="AA64">
        <v>1</v>
      </c>
      <c r="AB64">
        <v>1</v>
      </c>
      <c r="AE64">
        <v>1</v>
      </c>
      <c r="AF64">
        <v>1</v>
      </c>
      <c r="AH64">
        <v>1</v>
      </c>
      <c r="AI64">
        <v>1</v>
      </c>
    </row>
    <row r="65" spans="1:35" ht="12.75">
      <c r="A65" t="s">
        <v>61</v>
      </c>
      <c r="B65" t="s">
        <v>92</v>
      </c>
      <c r="D65">
        <v>120</v>
      </c>
      <c r="E65">
        <f aca="true" t="shared" si="9" ref="E65:E84">D65*50</f>
        <v>6000</v>
      </c>
      <c r="F65">
        <f aca="true" t="shared" si="10" ref="F65:F84">G65+I65+H65*60+J65*60</f>
        <v>270000</v>
      </c>
      <c r="G65" s="1">
        <f t="shared" si="8"/>
        <v>9000</v>
      </c>
      <c r="H65" s="1">
        <f t="shared" si="7"/>
        <v>150</v>
      </c>
      <c r="I65" s="1">
        <f t="shared" si="7"/>
        <v>180000</v>
      </c>
      <c r="J65" s="1">
        <f t="shared" si="7"/>
        <v>1200</v>
      </c>
      <c r="K65" s="2">
        <f>F65/F$64</f>
        <v>1.2</v>
      </c>
      <c r="L65">
        <v>1</v>
      </c>
      <c r="Z65">
        <v>1</v>
      </c>
      <c r="AA65">
        <v>1</v>
      </c>
      <c r="AE65">
        <v>1</v>
      </c>
      <c r="AF65">
        <v>1</v>
      </c>
      <c r="AH65">
        <v>1</v>
      </c>
      <c r="AI65">
        <v>1</v>
      </c>
    </row>
    <row r="66" spans="1:37" ht="12.75">
      <c r="A66" t="s">
        <v>62</v>
      </c>
      <c r="B66" t="s">
        <v>92</v>
      </c>
      <c r="D66">
        <v>14400</v>
      </c>
      <c r="E66">
        <f t="shared" si="9"/>
        <v>720000</v>
      </c>
      <c r="F66">
        <f t="shared" si="10"/>
        <v>32400000</v>
      </c>
      <c r="G66" s="1">
        <f t="shared" si="8"/>
        <v>1080000</v>
      </c>
      <c r="H66" s="1">
        <f t="shared" si="7"/>
        <v>18000</v>
      </c>
      <c r="I66" s="1">
        <f t="shared" si="7"/>
        <v>21600000</v>
      </c>
      <c r="J66" s="1">
        <f t="shared" si="7"/>
        <v>144000</v>
      </c>
      <c r="K66" s="2">
        <f>F66/F$64</f>
        <v>144</v>
      </c>
      <c r="L66">
        <v>1</v>
      </c>
      <c r="V66">
        <v>1</v>
      </c>
      <c r="Z66">
        <v>1</v>
      </c>
      <c r="AA66">
        <v>1</v>
      </c>
      <c r="AD66">
        <v>1</v>
      </c>
      <c r="AE66">
        <v>1</v>
      </c>
      <c r="AF66">
        <v>1</v>
      </c>
      <c r="AH66">
        <v>1</v>
      </c>
      <c r="AK66">
        <v>1</v>
      </c>
    </row>
    <row r="67" spans="1:32" ht="12.75">
      <c r="A67" t="s">
        <v>63</v>
      </c>
      <c r="B67" t="s">
        <v>92</v>
      </c>
      <c r="D67">
        <v>0.01</v>
      </c>
      <c r="E67">
        <f t="shared" si="9"/>
        <v>0.5</v>
      </c>
      <c r="F67">
        <f t="shared" si="10"/>
        <v>22.5</v>
      </c>
      <c r="G67" s="1">
        <f t="shared" si="8"/>
        <v>0.75</v>
      </c>
      <c r="H67" s="1">
        <f t="shared" si="7"/>
        <v>0.0125</v>
      </c>
      <c r="I67" s="1">
        <f t="shared" si="7"/>
        <v>15</v>
      </c>
      <c r="J67" s="1">
        <f t="shared" si="7"/>
        <v>0.1</v>
      </c>
      <c r="K67" s="2">
        <f>F67/F$64</f>
        <v>0.0001</v>
      </c>
      <c r="L67">
        <v>1</v>
      </c>
      <c r="AD67">
        <v>1</v>
      </c>
      <c r="AF67">
        <v>1</v>
      </c>
    </row>
    <row r="68" spans="1:32" ht="12.75">
      <c r="A68" t="s">
        <v>74</v>
      </c>
      <c r="B68" t="s">
        <v>92</v>
      </c>
      <c r="D68">
        <v>90</v>
      </c>
      <c r="E68">
        <f t="shared" si="9"/>
        <v>4500</v>
      </c>
      <c r="F68">
        <f t="shared" si="10"/>
        <v>202500</v>
      </c>
      <c r="G68" s="1">
        <f t="shared" si="8"/>
        <v>6750</v>
      </c>
      <c r="H68" s="1">
        <f t="shared" si="7"/>
        <v>112.5</v>
      </c>
      <c r="I68" s="1">
        <f t="shared" si="7"/>
        <v>135000</v>
      </c>
      <c r="J68" s="1">
        <f t="shared" si="7"/>
        <v>900</v>
      </c>
      <c r="K68" s="2">
        <f>F68/F$64</f>
        <v>0.9</v>
      </c>
      <c r="L68">
        <v>1</v>
      </c>
      <c r="Z68">
        <v>1</v>
      </c>
      <c r="AE68">
        <v>1</v>
      </c>
      <c r="AF68">
        <v>1</v>
      </c>
    </row>
    <row r="69" spans="1:32" ht="12.75">
      <c r="A69" t="s">
        <v>75</v>
      </c>
      <c r="B69" t="s">
        <v>92</v>
      </c>
      <c r="D69">
        <v>75</v>
      </c>
      <c r="E69">
        <f t="shared" si="9"/>
        <v>3750</v>
      </c>
      <c r="F69">
        <f t="shared" si="10"/>
        <v>168750</v>
      </c>
      <c r="G69" s="1">
        <f t="shared" si="8"/>
        <v>5625</v>
      </c>
      <c r="H69" s="1">
        <f t="shared" si="7"/>
        <v>93.75</v>
      </c>
      <c r="I69" s="1">
        <f t="shared" si="7"/>
        <v>112500</v>
      </c>
      <c r="J69" s="1">
        <f t="shared" si="7"/>
        <v>750</v>
      </c>
      <c r="K69" s="2">
        <f aca="true" t="shared" si="11" ref="K69:K84">F69/F$64</f>
        <v>0.75</v>
      </c>
      <c r="L69">
        <v>1</v>
      </c>
      <c r="Z69">
        <v>1</v>
      </c>
      <c r="AD69">
        <v>1</v>
      </c>
      <c r="AE69">
        <v>1</v>
      </c>
      <c r="AF69">
        <v>1</v>
      </c>
    </row>
    <row r="70" spans="1:32" ht="12.75">
      <c r="A70" t="s">
        <v>39</v>
      </c>
      <c r="B70" t="s">
        <v>92</v>
      </c>
      <c r="D70">
        <v>50</v>
      </c>
      <c r="E70">
        <f t="shared" si="9"/>
        <v>2500</v>
      </c>
      <c r="F70">
        <f t="shared" si="10"/>
        <v>112500</v>
      </c>
      <c r="G70" s="1">
        <f t="shared" si="8"/>
        <v>3750</v>
      </c>
      <c r="H70" s="1">
        <f t="shared" si="7"/>
        <v>62.5</v>
      </c>
      <c r="I70" s="1">
        <f t="shared" si="7"/>
        <v>75000</v>
      </c>
      <c r="J70" s="1">
        <f t="shared" si="7"/>
        <v>500</v>
      </c>
      <c r="K70" s="2">
        <f t="shared" si="11"/>
        <v>0.5</v>
      </c>
      <c r="N70">
        <v>1</v>
      </c>
      <c r="Y70">
        <v>1</v>
      </c>
      <c r="Z70">
        <v>1</v>
      </c>
      <c r="AA70">
        <v>1</v>
      </c>
      <c r="AE70">
        <v>1</v>
      </c>
      <c r="AF70">
        <v>1</v>
      </c>
    </row>
    <row r="71" spans="1:32" ht="12.75">
      <c r="A71" t="s">
        <v>58</v>
      </c>
      <c r="B71" t="s">
        <v>92</v>
      </c>
      <c r="D71">
        <v>55</v>
      </c>
      <c r="E71">
        <f t="shared" si="9"/>
        <v>2750</v>
      </c>
      <c r="F71">
        <f t="shared" si="10"/>
        <v>123750</v>
      </c>
      <c r="G71" s="1">
        <f t="shared" si="8"/>
        <v>4125</v>
      </c>
      <c r="H71" s="1">
        <f t="shared" si="7"/>
        <v>68.75</v>
      </c>
      <c r="I71" s="1">
        <f t="shared" si="7"/>
        <v>82500</v>
      </c>
      <c r="J71" s="1">
        <f t="shared" si="7"/>
        <v>550</v>
      </c>
      <c r="K71" s="2">
        <f t="shared" si="11"/>
        <v>0.55</v>
      </c>
      <c r="L71">
        <v>1</v>
      </c>
      <c r="N71">
        <v>1</v>
      </c>
      <c r="X71">
        <v>1</v>
      </c>
      <c r="AD71">
        <v>1</v>
      </c>
      <c r="AF71">
        <v>1</v>
      </c>
    </row>
    <row r="72" spans="1:32" ht="12.75">
      <c r="A72" t="s">
        <v>59</v>
      </c>
      <c r="B72" t="s">
        <v>92</v>
      </c>
      <c r="D72">
        <v>70</v>
      </c>
      <c r="E72">
        <f t="shared" si="9"/>
        <v>3500</v>
      </c>
      <c r="F72">
        <f t="shared" si="10"/>
        <v>157500</v>
      </c>
      <c r="G72" s="1">
        <f t="shared" si="8"/>
        <v>5250</v>
      </c>
      <c r="H72" s="1">
        <f t="shared" si="7"/>
        <v>87.5</v>
      </c>
      <c r="I72" s="1">
        <f t="shared" si="7"/>
        <v>105000</v>
      </c>
      <c r="J72" s="1">
        <f t="shared" si="7"/>
        <v>700</v>
      </c>
      <c r="K72" s="2">
        <f t="shared" si="11"/>
        <v>0.7</v>
      </c>
      <c r="L72">
        <v>1</v>
      </c>
      <c r="N72">
        <v>1</v>
      </c>
      <c r="Z72">
        <v>1</v>
      </c>
      <c r="AE72">
        <v>1</v>
      </c>
      <c r="AF72">
        <v>1</v>
      </c>
    </row>
    <row r="73" spans="1:33" ht="12.75">
      <c r="A73" t="s">
        <v>42</v>
      </c>
      <c r="B73" t="s">
        <v>92</v>
      </c>
      <c r="D73">
        <v>60</v>
      </c>
      <c r="E73">
        <f t="shared" si="9"/>
        <v>3000</v>
      </c>
      <c r="F73">
        <f t="shared" si="10"/>
        <v>142500</v>
      </c>
      <c r="G73" s="1">
        <f t="shared" si="8"/>
        <v>4500</v>
      </c>
      <c r="H73" s="1">
        <v>200</v>
      </c>
      <c r="I73" s="1">
        <f t="shared" si="7"/>
        <v>90000</v>
      </c>
      <c r="J73" s="1">
        <f t="shared" si="7"/>
        <v>600</v>
      </c>
      <c r="K73" s="2">
        <f t="shared" si="11"/>
        <v>0.6333333333333333</v>
      </c>
      <c r="M73">
        <v>1</v>
      </c>
      <c r="Y73">
        <v>1</v>
      </c>
      <c r="Z73">
        <v>1</v>
      </c>
      <c r="AE73">
        <v>1</v>
      </c>
      <c r="AF73">
        <v>1</v>
      </c>
      <c r="AG73">
        <v>1</v>
      </c>
    </row>
    <row r="74" spans="1:35" ht="12.75">
      <c r="A74" t="s">
        <v>43</v>
      </c>
      <c r="B74" t="s">
        <v>92</v>
      </c>
      <c r="D74">
        <v>170</v>
      </c>
      <c r="E74">
        <f t="shared" si="9"/>
        <v>8500</v>
      </c>
      <c r="F74">
        <f t="shared" si="10"/>
        <v>381750</v>
      </c>
      <c r="G74" s="1">
        <f t="shared" si="8"/>
        <v>12750</v>
      </c>
      <c r="H74" s="1">
        <v>200</v>
      </c>
      <c r="I74" s="1">
        <f t="shared" si="7"/>
        <v>255000</v>
      </c>
      <c r="J74" s="1">
        <f t="shared" si="7"/>
        <v>1700</v>
      </c>
      <c r="K74" s="2">
        <f t="shared" si="11"/>
        <v>1.6966666666666668</v>
      </c>
      <c r="M74">
        <v>1</v>
      </c>
      <c r="Y74">
        <v>1</v>
      </c>
      <c r="Z74">
        <v>1</v>
      </c>
      <c r="AA74">
        <v>1</v>
      </c>
      <c r="AB74">
        <v>1</v>
      </c>
      <c r="AE74">
        <v>1</v>
      </c>
      <c r="AF74">
        <v>1</v>
      </c>
      <c r="AG74">
        <v>1</v>
      </c>
      <c r="AH74">
        <v>1</v>
      </c>
      <c r="AI74">
        <v>1</v>
      </c>
    </row>
    <row r="75" spans="1:33" ht="12.75">
      <c r="A75" t="s">
        <v>44</v>
      </c>
      <c r="B75" t="s">
        <v>92</v>
      </c>
      <c r="D75">
        <v>75</v>
      </c>
      <c r="E75">
        <f t="shared" si="9"/>
        <v>3750</v>
      </c>
      <c r="F75">
        <f t="shared" si="10"/>
        <v>175125</v>
      </c>
      <c r="G75" s="1">
        <f t="shared" si="8"/>
        <v>5625</v>
      </c>
      <c r="H75" s="1">
        <v>200</v>
      </c>
      <c r="I75" s="1">
        <f t="shared" si="7"/>
        <v>112500</v>
      </c>
      <c r="J75" s="1">
        <f t="shared" si="7"/>
        <v>750</v>
      </c>
      <c r="K75" s="2">
        <f t="shared" si="11"/>
        <v>0.7783333333333333</v>
      </c>
      <c r="M75">
        <v>1</v>
      </c>
      <c r="Y75">
        <v>1</v>
      </c>
      <c r="Z75">
        <v>1</v>
      </c>
      <c r="AE75">
        <v>1</v>
      </c>
      <c r="AF75">
        <v>1</v>
      </c>
      <c r="AG75">
        <v>1</v>
      </c>
    </row>
    <row r="76" spans="1:33" ht="12.75">
      <c r="A76" t="s">
        <v>45</v>
      </c>
      <c r="B76" t="s">
        <v>92</v>
      </c>
      <c r="D76">
        <v>1000</v>
      </c>
      <c r="E76">
        <f t="shared" si="9"/>
        <v>50000</v>
      </c>
      <c r="F76">
        <f t="shared" si="10"/>
        <v>2205000</v>
      </c>
      <c r="G76" s="1">
        <f t="shared" si="8"/>
        <v>75000</v>
      </c>
      <c r="H76" s="1">
        <v>500</v>
      </c>
      <c r="I76" s="1">
        <f t="shared" si="7"/>
        <v>1500000</v>
      </c>
      <c r="J76" s="1">
        <f t="shared" si="7"/>
        <v>10000</v>
      </c>
      <c r="K76" s="2">
        <f t="shared" si="11"/>
        <v>9.8</v>
      </c>
      <c r="M76">
        <v>1</v>
      </c>
      <c r="Y76">
        <v>1</v>
      </c>
      <c r="Z76">
        <v>1</v>
      </c>
      <c r="AA76">
        <v>1</v>
      </c>
      <c r="AE76">
        <v>1</v>
      </c>
      <c r="AF76">
        <v>1</v>
      </c>
      <c r="AG76">
        <v>1</v>
      </c>
    </row>
    <row r="77" spans="1:33" ht="12.75">
      <c r="A77" t="s">
        <v>46</v>
      </c>
      <c r="B77" t="s">
        <v>92</v>
      </c>
      <c r="D77">
        <v>600</v>
      </c>
      <c r="E77">
        <f t="shared" si="9"/>
        <v>30000</v>
      </c>
      <c r="F77">
        <f t="shared" si="10"/>
        <v>1335000</v>
      </c>
      <c r="G77" s="1">
        <f t="shared" si="8"/>
        <v>45000</v>
      </c>
      <c r="H77" s="1">
        <v>500</v>
      </c>
      <c r="I77" s="1">
        <f t="shared" si="7"/>
        <v>900000</v>
      </c>
      <c r="J77" s="1">
        <f t="shared" si="7"/>
        <v>6000</v>
      </c>
      <c r="K77" s="2">
        <f t="shared" si="11"/>
        <v>5.933333333333334</v>
      </c>
      <c r="M77">
        <v>1</v>
      </c>
      <c r="Y77">
        <v>1</v>
      </c>
      <c r="Z77">
        <v>1</v>
      </c>
      <c r="AA77">
        <v>1</v>
      </c>
      <c r="AB77">
        <v>1</v>
      </c>
      <c r="AE77">
        <v>1</v>
      </c>
      <c r="AF77">
        <v>1</v>
      </c>
      <c r="AG77">
        <v>1</v>
      </c>
    </row>
    <row r="78" spans="1:37" ht="12.75">
      <c r="A78" t="s">
        <v>77</v>
      </c>
      <c r="B78" t="s">
        <v>92</v>
      </c>
      <c r="D78">
        <v>140</v>
      </c>
      <c r="E78">
        <f t="shared" si="9"/>
        <v>7000</v>
      </c>
      <c r="F78">
        <f t="shared" si="10"/>
        <v>315000</v>
      </c>
      <c r="G78" s="1">
        <f t="shared" si="8"/>
        <v>10500</v>
      </c>
      <c r="H78" s="1">
        <f t="shared" si="7"/>
        <v>175</v>
      </c>
      <c r="I78" s="1">
        <f t="shared" si="7"/>
        <v>210000</v>
      </c>
      <c r="J78" s="1">
        <f t="shared" si="7"/>
        <v>1400</v>
      </c>
      <c r="K78" s="2">
        <f t="shared" si="11"/>
        <v>1.4</v>
      </c>
      <c r="M78">
        <v>1</v>
      </c>
      <c r="N78">
        <v>1</v>
      </c>
      <c r="Z78">
        <v>1</v>
      </c>
      <c r="AE78">
        <v>1</v>
      </c>
      <c r="AF78">
        <v>1</v>
      </c>
      <c r="AK78">
        <v>1</v>
      </c>
    </row>
    <row r="79" spans="1:35" ht="12.75">
      <c r="A79" t="s">
        <v>78</v>
      </c>
      <c r="B79" t="s">
        <v>92</v>
      </c>
      <c r="D79">
        <v>130</v>
      </c>
      <c r="E79">
        <f t="shared" si="9"/>
        <v>6500</v>
      </c>
      <c r="F79">
        <f t="shared" si="10"/>
        <v>294750</v>
      </c>
      <c r="G79" s="1">
        <f t="shared" si="8"/>
        <v>9750</v>
      </c>
      <c r="H79" s="1">
        <v>200</v>
      </c>
      <c r="I79" s="1">
        <f t="shared" si="7"/>
        <v>195000</v>
      </c>
      <c r="J79" s="1">
        <f t="shared" si="7"/>
        <v>1300</v>
      </c>
      <c r="K79" s="2">
        <f t="shared" si="11"/>
        <v>1.31</v>
      </c>
      <c r="M79">
        <v>1</v>
      </c>
      <c r="W79">
        <v>1</v>
      </c>
      <c r="Z79">
        <v>1</v>
      </c>
      <c r="AA79">
        <v>1</v>
      </c>
      <c r="AD79">
        <v>1</v>
      </c>
      <c r="AE79">
        <v>1</v>
      </c>
      <c r="AF79">
        <v>1</v>
      </c>
      <c r="AH79">
        <v>1</v>
      </c>
      <c r="AI79">
        <v>1</v>
      </c>
    </row>
    <row r="80" spans="1:32" ht="12.75">
      <c r="A80" t="s">
        <v>79</v>
      </c>
      <c r="B80" t="s">
        <v>92</v>
      </c>
      <c r="D80">
        <v>110</v>
      </c>
      <c r="E80">
        <f t="shared" si="9"/>
        <v>5500</v>
      </c>
      <c r="F80">
        <f t="shared" si="10"/>
        <v>247500</v>
      </c>
      <c r="G80" s="1">
        <f t="shared" si="8"/>
        <v>8250</v>
      </c>
      <c r="H80" s="1">
        <f t="shared" si="7"/>
        <v>137.5</v>
      </c>
      <c r="I80" s="1">
        <f t="shared" si="7"/>
        <v>165000</v>
      </c>
      <c r="J80" s="1">
        <f t="shared" si="7"/>
        <v>1100</v>
      </c>
      <c r="K80" s="2">
        <f t="shared" si="11"/>
        <v>1.1</v>
      </c>
      <c r="M80">
        <v>1</v>
      </c>
      <c r="Y80">
        <v>1</v>
      </c>
      <c r="Z80">
        <v>1</v>
      </c>
      <c r="AB80">
        <v>1</v>
      </c>
      <c r="AE80">
        <v>1</v>
      </c>
      <c r="AF80">
        <v>1</v>
      </c>
    </row>
    <row r="81" spans="1:37" ht="12.75">
      <c r="A81" t="s">
        <v>80</v>
      </c>
      <c r="B81" t="s">
        <v>92</v>
      </c>
      <c r="D81">
        <v>50</v>
      </c>
      <c r="E81">
        <f t="shared" si="9"/>
        <v>2500</v>
      </c>
      <c r="F81">
        <f t="shared" si="10"/>
        <v>112500</v>
      </c>
      <c r="G81" s="1">
        <f t="shared" si="8"/>
        <v>3750</v>
      </c>
      <c r="H81" s="1">
        <f t="shared" si="7"/>
        <v>62.5</v>
      </c>
      <c r="I81" s="1">
        <f t="shared" si="7"/>
        <v>75000</v>
      </c>
      <c r="J81" s="1">
        <f t="shared" si="7"/>
        <v>500</v>
      </c>
      <c r="K81" s="2">
        <f t="shared" si="11"/>
        <v>0.5</v>
      </c>
      <c r="M81">
        <v>1</v>
      </c>
      <c r="V81">
        <v>1</v>
      </c>
      <c r="Z81">
        <v>1</v>
      </c>
      <c r="AF81">
        <v>1</v>
      </c>
      <c r="AK81">
        <v>1</v>
      </c>
    </row>
    <row r="82" spans="1:33" ht="12.75">
      <c r="A82" t="s">
        <v>85</v>
      </c>
      <c r="B82" t="s">
        <v>92</v>
      </c>
      <c r="D82">
        <v>90</v>
      </c>
      <c r="E82">
        <f t="shared" si="9"/>
        <v>4500</v>
      </c>
      <c r="F82">
        <f t="shared" si="10"/>
        <v>207750</v>
      </c>
      <c r="G82" s="1">
        <f t="shared" si="8"/>
        <v>6750</v>
      </c>
      <c r="H82" s="1">
        <v>200</v>
      </c>
      <c r="I82" s="1">
        <f t="shared" si="7"/>
        <v>135000</v>
      </c>
      <c r="J82" s="1">
        <f t="shared" si="7"/>
        <v>900</v>
      </c>
      <c r="K82" s="2">
        <f t="shared" si="11"/>
        <v>0.9233333333333333</v>
      </c>
      <c r="M82">
        <v>1</v>
      </c>
      <c r="Z82">
        <v>1</v>
      </c>
      <c r="AD82">
        <v>1</v>
      </c>
      <c r="AE82">
        <v>1</v>
      </c>
      <c r="AF82">
        <v>1</v>
      </c>
      <c r="AG82">
        <v>1</v>
      </c>
    </row>
    <row r="83" spans="1:37" ht="12.75">
      <c r="A83" t="s">
        <v>88</v>
      </c>
      <c r="B83" t="s">
        <v>92</v>
      </c>
      <c r="D83">
        <v>110</v>
      </c>
      <c r="E83">
        <f t="shared" si="9"/>
        <v>5500</v>
      </c>
      <c r="F83">
        <f t="shared" si="10"/>
        <v>247500</v>
      </c>
      <c r="G83" s="1">
        <f t="shared" si="8"/>
        <v>8250</v>
      </c>
      <c r="H83" s="1">
        <f t="shared" si="7"/>
        <v>137.5</v>
      </c>
      <c r="I83" s="1">
        <f t="shared" si="7"/>
        <v>165000</v>
      </c>
      <c r="J83" s="1">
        <f t="shared" si="7"/>
        <v>1100</v>
      </c>
      <c r="K83" s="2">
        <f t="shared" si="11"/>
        <v>1.1</v>
      </c>
      <c r="N83">
        <v>1</v>
      </c>
      <c r="V83">
        <v>1</v>
      </c>
      <c r="Z83">
        <v>1</v>
      </c>
      <c r="AA83">
        <v>1</v>
      </c>
      <c r="AB83">
        <v>1</v>
      </c>
      <c r="AE83">
        <v>1</v>
      </c>
      <c r="AF83">
        <v>1</v>
      </c>
      <c r="AH83">
        <v>1</v>
      </c>
      <c r="AK83">
        <v>1</v>
      </c>
    </row>
    <row r="84" spans="1:34" ht="12.75">
      <c r="A84" t="s">
        <v>89</v>
      </c>
      <c r="B84" t="s">
        <v>92</v>
      </c>
      <c r="D84">
        <v>300</v>
      </c>
      <c r="E84">
        <f t="shared" si="9"/>
        <v>15000</v>
      </c>
      <c r="F84">
        <f t="shared" si="10"/>
        <v>675000</v>
      </c>
      <c r="G84" s="1">
        <f t="shared" si="8"/>
        <v>22500</v>
      </c>
      <c r="H84" s="1">
        <f t="shared" si="7"/>
        <v>375</v>
      </c>
      <c r="I84" s="1">
        <f t="shared" si="7"/>
        <v>450000</v>
      </c>
      <c r="J84" s="1">
        <f t="shared" si="7"/>
        <v>3000</v>
      </c>
      <c r="K84" s="2">
        <f t="shared" si="11"/>
        <v>3</v>
      </c>
      <c r="N84">
        <v>1</v>
      </c>
      <c r="Z84">
        <v>1</v>
      </c>
      <c r="AA84">
        <v>1</v>
      </c>
      <c r="AB84">
        <v>1</v>
      </c>
      <c r="AD84">
        <v>1</v>
      </c>
      <c r="AF84">
        <v>1</v>
      </c>
      <c r="AH84">
        <v>1</v>
      </c>
    </row>
  </sheetData>
  <autoFilter ref="A2:AN2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Eville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Enston</dc:creator>
  <cp:keywords/>
  <dc:description/>
  <cp:lastModifiedBy>John Enston</cp:lastModifiedBy>
  <dcterms:created xsi:type="dcterms:W3CDTF">2008-02-08T06:02:43Z</dcterms:created>
  <dcterms:modified xsi:type="dcterms:W3CDTF">2008-02-14T00:26:12Z</dcterms:modified>
  <cp:category/>
  <cp:version/>
  <cp:contentType/>
  <cp:contentStatus/>
</cp:coreProperties>
</file>